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11"/>
  <workbookPr/>
  <mc:AlternateContent xmlns:mc="http://schemas.openxmlformats.org/markup-compatibility/2006">
    <mc:Choice Requires="x15">
      <x15ac:absPath xmlns:x15ac="http://schemas.microsoft.com/office/spreadsheetml/2010/11/ac" url="C:\Users\BreNdiUS\Desktop\FONNDO AMBIENTAL\Convcatoria XI-SolutionPlus\"/>
    </mc:Choice>
  </mc:AlternateContent>
  <xr:revisionPtr revIDLastSave="0" documentId="8_{2BF7498C-D7DD-4050-BD8C-F7A9DBD78D1D}" xr6:coauthVersionLast="47" xr6:coauthVersionMax="47" xr10:uidLastSave="{00000000-0000-0000-0000-000000000000}"/>
  <bookViews>
    <workbookView xWindow="-98" yWindow="-98" windowWidth="19396" windowHeight="10395" firstSheet="2" activeTab="2" xr2:uid="{00000000-000D-0000-FFFF-FFFF00000000}"/>
  </bookViews>
  <sheets>
    <sheet name="PROCESO SUBSANACIÓN" sheetId="1" r:id="rId1"/>
    <sheet name="PRESUPUESTO" sheetId="5" r:id="rId2"/>
    <sheet name="CRONOGRAMA" sheetId="6" r:id="rId3"/>
    <sheet name="DESEMBOLSOS" sheetId="2" r:id="rId4"/>
    <sheet name="DETALLE COMPONENTES" sheetId="3"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7QZxglWIxSiYQla6HNCG557hklg=="/>
    </ext>
  </extLst>
</workbook>
</file>

<file path=xl/calcChain.xml><?xml version="1.0" encoding="utf-8"?>
<calcChain xmlns="http://schemas.openxmlformats.org/spreadsheetml/2006/main">
  <c r="G27" i="5" l="1"/>
  <c r="F27" i="5" s="1"/>
  <c r="F24" i="5"/>
  <c r="I31" i="5"/>
  <c r="F30" i="5"/>
  <c r="G30" i="5" s="1"/>
  <c r="F28" i="5"/>
  <c r="G28" i="5" s="1"/>
  <c r="F26" i="5"/>
  <c r="H25" i="5"/>
  <c r="G23" i="5"/>
  <c r="F23" i="5"/>
  <c r="F22" i="5"/>
  <c r="H22" i="5" s="1"/>
  <c r="F21" i="5"/>
  <c r="H21" i="5" s="1"/>
  <c r="G20" i="5"/>
  <c r="F20" i="5"/>
  <c r="G19" i="5"/>
  <c r="F19" i="5"/>
  <c r="F17" i="5"/>
  <c r="H17" i="5" s="1"/>
  <c r="H16" i="5"/>
  <c r="F16" i="5"/>
  <c r="F15" i="5"/>
  <c r="H15" i="5" s="1"/>
  <c r="F14" i="5"/>
  <c r="F13" i="5"/>
  <c r="G13" i="5" s="1"/>
  <c r="F12" i="5"/>
  <c r="G12" i="5" s="1"/>
  <c r="F11" i="5"/>
  <c r="G11" i="5" s="1"/>
  <c r="F10" i="5"/>
  <c r="G10" i="5" s="1"/>
  <c r="F9" i="5"/>
  <c r="F8" i="5"/>
  <c r="F7" i="5"/>
  <c r="G7" i="5" s="1"/>
  <c r="F6" i="5"/>
  <c r="F5" i="5"/>
  <c r="H5" i="5" s="1"/>
  <c r="H4" i="5" l="1"/>
  <c r="F4" i="5"/>
  <c r="G25" i="5"/>
  <c r="H31" i="5"/>
  <c r="G4" i="5"/>
  <c r="F25" i="5"/>
  <c r="F31" i="5" l="1"/>
  <c r="G31" i="5"/>
  <c r="G32" i="5" s="1"/>
  <c r="H32" i="5"/>
  <c r="Q6" i="2"/>
  <c r="Q9" i="2"/>
  <c r="Q10" i="2"/>
  <c r="Q12" i="2"/>
  <c r="Q14" i="2"/>
  <c r="Q26" i="2"/>
  <c r="Q28" i="2"/>
  <c r="Q31" i="2"/>
  <c r="Q33" i="2"/>
  <c r="Q34" i="2"/>
  <c r="Q35" i="2"/>
  <c r="O15" i="2" l="1"/>
  <c r="N15" i="2"/>
  <c r="M15" i="2"/>
  <c r="L15" i="2"/>
  <c r="K15" i="2"/>
  <c r="J15" i="2"/>
  <c r="I15" i="2"/>
  <c r="P22" i="2"/>
  <c r="Q22" i="2" s="1"/>
  <c r="P19" i="2"/>
  <c r="Q19" i="2" s="1"/>
  <c r="P16" i="2"/>
  <c r="Q16" i="2" s="1"/>
  <c r="J7" i="2"/>
  <c r="I8" i="2"/>
  <c r="Q8" i="2" s="1"/>
  <c r="P27" i="2"/>
  <c r="P25" i="2"/>
  <c r="P13" i="2"/>
  <c r="P11" i="2"/>
  <c r="O11" i="2"/>
  <c r="P7" i="2"/>
  <c r="O7" i="2"/>
  <c r="P5" i="2"/>
  <c r="O5" i="2"/>
  <c r="N5" i="2"/>
  <c r="M5" i="2"/>
  <c r="L5" i="2"/>
  <c r="K5" i="2"/>
  <c r="J5" i="2"/>
  <c r="I5" i="2"/>
  <c r="N7" i="2"/>
  <c r="M7" i="2"/>
  <c r="L7" i="2"/>
  <c r="K7" i="2"/>
  <c r="N11" i="2"/>
  <c r="M11" i="2"/>
  <c r="L11" i="2"/>
  <c r="J11" i="2"/>
  <c r="I11" i="2"/>
  <c r="N13" i="2"/>
  <c r="L13" i="2"/>
  <c r="K13" i="2"/>
  <c r="J13" i="2"/>
  <c r="I13" i="2"/>
  <c r="N25" i="2"/>
  <c r="M25" i="2"/>
  <c r="L25" i="2"/>
  <c r="K25" i="2"/>
  <c r="J25" i="2"/>
  <c r="I25" i="2"/>
  <c r="N27" i="2"/>
  <c r="M27" i="2"/>
  <c r="L27" i="2"/>
  <c r="K27" i="2"/>
  <c r="J27" i="2"/>
  <c r="I27" i="2"/>
  <c r="N32" i="2"/>
  <c r="M32" i="2"/>
  <c r="L32" i="2"/>
  <c r="K32" i="2"/>
  <c r="J32" i="2"/>
  <c r="I32" i="2"/>
  <c r="E32" i="2"/>
  <c r="D32" i="2"/>
  <c r="E27" i="2"/>
  <c r="D27" i="2"/>
  <c r="E25" i="2"/>
  <c r="D25" i="2"/>
  <c r="E15" i="2"/>
  <c r="D15" i="2"/>
  <c r="E11" i="2"/>
  <c r="E13" i="2"/>
  <c r="D13" i="2"/>
  <c r="D11" i="2"/>
  <c r="E7" i="2"/>
  <c r="D7" i="2"/>
  <c r="E5" i="2"/>
  <c r="B5" i="2" s="1"/>
  <c r="D5" i="2"/>
  <c r="B25" i="2" l="1"/>
  <c r="B15" i="2"/>
  <c r="B27" i="2"/>
  <c r="B7" i="2"/>
  <c r="Q13" i="2"/>
  <c r="Q25" i="2"/>
  <c r="Q5" i="2"/>
  <c r="Q27" i="2"/>
  <c r="Q11" i="2"/>
  <c r="Q32" i="2"/>
  <c r="Q7" i="2"/>
  <c r="H36" i="2"/>
  <c r="J36" i="2"/>
  <c r="P15" i="2"/>
  <c r="Q15" i="2" s="1"/>
  <c r="O36" i="2"/>
  <c r="L36" i="2"/>
  <c r="N36" i="2"/>
  <c r="K36" i="2"/>
  <c r="M36" i="2"/>
  <c r="D36" i="2"/>
  <c r="E36" i="2"/>
  <c r="B36" i="2" l="1"/>
  <c r="I36" i="2"/>
  <c r="P36" i="2"/>
  <c r="Q36" i="2" l="1"/>
</calcChain>
</file>

<file path=xl/sharedStrings.xml><?xml version="1.0" encoding="utf-8"?>
<sst xmlns="http://schemas.openxmlformats.org/spreadsheetml/2006/main" count="239" uniqueCount="218">
  <si>
    <t>CRITERO</t>
  </si>
  <si>
    <t>ELEMENTO EVALUADO</t>
  </si>
  <si>
    <t>SUB-CRITERIO DE EVALUACIÓN</t>
  </si>
  <si>
    <t>OBSERVACIONES TÉCNICAS</t>
  </si>
  <si>
    <t xml:space="preserve">PROPUESTA PARA SUBSANAR LA OBSERVACIÓN </t>
  </si>
  <si>
    <t>FACTIBILIDAD</t>
  </si>
  <si>
    <t>Parámetros de diseño y seguridad de los
vehículos propuestos</t>
  </si>
  <si>
    <t>Propone diseños de los prototipos de vehículos</t>
  </si>
  <si>
    <t>Integración de diseños modernos e innovadores</t>
  </si>
  <si>
    <t>Se presentarán diseños similares a la empresa Alke como prototipo referencial. Y Grupo Miral se compromete presentar 4 opciones de bocetos de vehículos modernos e innovadores para la elección de los financistas del proyecto.</t>
  </si>
  <si>
    <t>La propuesta técnica específica el tipo de sistema de alimentación o recarga.</t>
  </si>
  <si>
    <t>Detalle y especificaciones sobre el sistema de alimentación o recarga.
Propuesta de un Plan de contigencia posterior a los resultados de las pruebas técnicas, por ejemplo: un plan de mejora de bateria en caso de que no se adecue a las necesidades del proyecto.</t>
  </si>
  <si>
    <t>Poner un cargador tipo 1 (tiempo de carga 3 horas y media aprox.) o tipo 2 (tiempo de carga 3 horas y media aprox.). Cualquiera de los dos en base a la disponibilidad del servicio eléctrico en el parqueadero Yaku que se coordinará con el técnico eléctrico de EPMMOP, Marco Shive.
Las baterías se diseñerán acorde a las rutas establecidas y existirá la oportunidad de reemplazar en el caso que amerite de modo que sea flexible.</t>
  </si>
  <si>
    <t xml:space="preserve">Existe claridad en el cronograma para ejecución de actividades/etapas que serán llevadas a cabo: diseño, fabricación, ensayos y entrega final de cada producto. </t>
  </si>
  <si>
    <t>Aclaración sobre el plazo para la movilización de los vehículos (15 días) y adecuación de los parqueaderos (mes 8), considerando que es parte de una gestión municipal que se está llevando a cabo no debería tomar tanto tiempo. Es importante también identificar de dónde a dónde es el traslado de los vehículos y por qué toma tanto tiempo.</t>
  </si>
  <si>
    <t>El traslado de los vehículos de Ambato a Quito tomaría  de uno a tres días. Sin embargo, el tiempo que se propuso fue tomando en cuenta cualquier imprevisto que pudiera existir en este tiempo, como por ejemplo la realización de obra civil para la adecuación de los cargadores y la delimitación de espacio.</t>
  </si>
  <si>
    <t>Costo de fabricación del vehículo</t>
  </si>
  <si>
    <t xml:space="preserve">Existe claridad en el presupuesto para ejecución de actividades/etapas que serán llevadas a cabo: diseño, fabricación, ensayos y entrega final de cada producto. </t>
  </si>
  <si>
    <t>Detalle de los desembolsos, estableciendo productos y medios de verificación. Sobre todo, en lo referente al 50% restante, de acuerdo con lo establecido en las bases de la XI Convocatoria (…) “El postulante debe presentar una matriz, considerando los objetivos específicos, indicadores de cumplimiento y productos asociados con el verificable correspondiente. El primer desembolso del 50% se entregará contra la recepción de los diseños del prototipo (medio de verificación: planos, render, etc.).” Inclusión de un cronograma valorado.</t>
  </si>
  <si>
    <t>Ver Anexo Hoja 2</t>
  </si>
  <si>
    <t>La propuesta  detalla de manera clara los componentes necesarios para la fabricación de vehículos</t>
  </si>
  <si>
    <t>Es necesario que el proponente presente un mayor detalle de los componentes con sus respectivos materiales, calidades, origen, proveedores (trazabilidad).</t>
  </si>
  <si>
    <t>Ver Anexo Hoja 3</t>
  </si>
  <si>
    <t>Capacidad de producción</t>
  </si>
  <si>
    <t>Describe los procedimientos técnicos que establecen la secuencia lógica de ejecución del proyecto. Metodología.</t>
  </si>
  <si>
    <t>Sería importante que se visibilice tanto dentro del proceso de fabricación como en la fase de ejecución y pilotaje de los vehículos la gestión de los residuos con énfasis en la gestión de las baterías.</t>
  </si>
  <si>
    <t>Al finalizar la vida útil de las baterías estás serán reutilizadas para sistemas de almacenamiento de energías para sitios remotos, a su terminación del proceso de reutilización serán entregadas a empresas gestoras de residuos para su correcta disposición final.</t>
  </si>
  <si>
    <t>REPLICABILIDAD</t>
  </si>
  <si>
    <t>Versatilidad del vehículo</t>
  </si>
  <si>
    <t xml:space="preserve">Describe los mecanismos de financiamiento que tendría el proyecto, de ser necesario, una vez que termine el periodo de ejecución y cese el apoyo municipal. </t>
  </si>
  <si>
    <t>Presentación de evidencias de los convenios a los que hace referencia en la propuesta, debido a qué desde un inicio es necesario conocer las posibles contrapartes para que se las involucre y con ello permitir la escalabilidad del proyecto</t>
  </si>
  <si>
    <t>Los convenios que mantiene grupo Miral con las instituciones financieras son confidenciales. En caso de requerirse Miral tiene la capacidad de brindar financiamiento directo a los clientes elegibles. Se anexará cartas de relación comercial con las intituciones financieras y un listado con quienes trabajamos.</t>
  </si>
  <si>
    <t xml:space="preserve">Caso/s de uso acorde al contexto </t>
  </si>
  <si>
    <t>Describe de forma breve los beneficios que se generarán con la ejecución del proyecto a los usuarios del Centro Histórico</t>
  </si>
  <si>
    <t>Incorporación de los beneficios ambientales de los vehículos eléctricos, con énfasis en el tema de movilidad sostenible, cambio climático; y, la temática social de equidad y género no se consideran como elementos articuladores de la propuesta.</t>
  </si>
  <si>
    <t xml:space="preserve">Al introducir este tipo de vehículos, por cada día de trabajo se dejará de emitir a nuestra atmosfera de entre 50 – 80 kg de CO2.
La energía que consume este tipo de vehículos en el Ecuador en su mayoría proviene de fuentes renovables gracias a las múltiples fuentes de energía eléctrica limpia que posee el país.
Dentro de nuestro equipo de diseño y producción consideramos fundamental el aporte femenino como columna vertebral de nuestro proceso productivo.
Así mismo en el momento de elegir conductores para estos vehículos se debe tener un personal mixto equitativo e igualdad de capacidades para el equipo de conductores que se designen.
Los vehículos E-buggies en una rama de acción brindarían movilidad a madres con sus bebés como prioridad para la transportación a su destino como por ejemplo a la estación del metro de Quito o tours en el propio centro histórico. </t>
  </si>
  <si>
    <t>Establece los beneficiarios y actores clave acorde al contexto del Centro Histórico de Quito</t>
  </si>
  <si>
    <t>Es necesario un mayor detalle de la población objetivo y de los actores institucionales del municipio que son los rectores del proyecto.</t>
  </si>
  <si>
    <t>Se puntualizará la población objetivo utilizando datos demográficos y económicos del área de implementación en el CHQ. Se dará relevancia a los actores municipales que implementan el proyecto, empezando por la Secretaría de Movilidad como órgano rector de la política de movilidad sostenible en la ciudad, Secretaría de Ambiente, Fondo Ambiental, EPMMOP, Administración Zonal Manuela Sáenz (CHQ), AMT, STHV, IMP.</t>
  </si>
  <si>
    <t>PRESUPUESTO</t>
  </si>
  <si>
    <t>Código</t>
  </si>
  <si>
    <t>Rubro</t>
  </si>
  <si>
    <t>Tiempo</t>
  </si>
  <si>
    <t>Cantidad</t>
  </si>
  <si>
    <t>V/Unitario</t>
  </si>
  <si>
    <t>Total</t>
  </si>
  <si>
    <t>Aporte Fondo Ambiental</t>
  </si>
  <si>
    <t>Aporte Proponente</t>
  </si>
  <si>
    <t>Aporte de Terceros</t>
  </si>
  <si>
    <t>INVERSIÓN</t>
  </si>
  <si>
    <t>Diseño de vehículo</t>
  </si>
  <si>
    <t>30 días</t>
  </si>
  <si>
    <t>Impresos y Publicaciones</t>
  </si>
  <si>
    <t>Diseño de impresos y publicaciones</t>
  </si>
  <si>
    <t>60 días</t>
  </si>
  <si>
    <t>Herramientas e Insumos</t>
  </si>
  <si>
    <t>Compras</t>
  </si>
  <si>
    <t>Componentes eléctricos</t>
  </si>
  <si>
    <t>Cargador</t>
  </si>
  <si>
    <t>Materiales chasis</t>
  </si>
  <si>
    <t>7 días</t>
  </si>
  <si>
    <t>Materiales carrocería</t>
  </si>
  <si>
    <t>8 días</t>
  </si>
  <si>
    <t>Producción</t>
  </si>
  <si>
    <t>Fabricación de prototipos</t>
  </si>
  <si>
    <t>120 días</t>
  </si>
  <si>
    <t>Instalación y puesta a punto de los sistemas eléctricos</t>
  </si>
  <si>
    <t>Desarrollo de aplicación para carga y sistema de exportación de datos</t>
  </si>
  <si>
    <t>Instalación</t>
  </si>
  <si>
    <t>Suministros para instalación, herramientas para la instalación</t>
  </si>
  <si>
    <t>13 días</t>
  </si>
  <si>
    <t>Adecuación parqueo de vehículos</t>
  </si>
  <si>
    <t>Prueba de ruta</t>
  </si>
  <si>
    <t>Propiedad intelectual</t>
  </si>
  <si>
    <t>Difusión y Comunicación</t>
  </si>
  <si>
    <t>GASTOS ADMINISTRATIVOS</t>
  </si>
  <si>
    <t>Gastos de personal</t>
  </si>
  <si>
    <t xml:space="preserve">Instalación de cargador </t>
  </si>
  <si>
    <t>Pago de profesionales (Ingenieros eléctricos, electricistas y personal para obra civil)</t>
  </si>
  <si>
    <t>Transporte de Vehículos</t>
  </si>
  <si>
    <t>2 días</t>
  </si>
  <si>
    <t>Porcentaje de aportación</t>
  </si>
  <si>
    <t>SEPT</t>
  </si>
  <si>
    <t>OCT</t>
  </si>
  <si>
    <t>NOV</t>
  </si>
  <si>
    <t>DIC</t>
  </si>
  <si>
    <t>ENE</t>
  </si>
  <si>
    <t>FEB</t>
  </si>
  <si>
    <t>MAR</t>
  </si>
  <si>
    <t>ABRIL</t>
  </si>
  <si>
    <t>MAYO</t>
  </si>
  <si>
    <t>JUNIO</t>
  </si>
  <si>
    <t>OBJETIVO ESPECÍFICO</t>
  </si>
  <si>
    <t>ACTIVIDAD</t>
  </si>
  <si>
    <t>MESES</t>
  </si>
  <si>
    <t>Diseñar y dimensionar el vehículo de acuerdo a las necesidades y bases expuestas por solution plus</t>
  </si>
  <si>
    <t>Realizar el estudio, dimensionamiento de componentes, cotización y compras de componentes para los vehículos eléctrico</t>
  </si>
  <si>
    <t>Dimensionar el cargador y kit eléctrico que se montarán en los vehículos</t>
  </si>
  <si>
    <t>Selección y compra del motor, controladores, ejes, baterías, bombas de vacío y sistema de dirección y todos los componentes anexos a los vehículos.</t>
  </si>
  <si>
    <t>Dimensionar la cantidad de materiales que se va a utilizar para la realización del chasis</t>
  </si>
  <si>
    <t>Selección y compra de materiales e insumos para la construcción del chasis de los vehículos</t>
  </si>
  <si>
    <t>Dimensionar la cantidad de materiales que se utilizarán para la carrocería</t>
  </si>
  <si>
    <t>Selección y compra de materiales e insumos para la construcción de la carrocería de los vehículos</t>
  </si>
  <si>
    <t>Producción de los vehículos</t>
  </si>
  <si>
    <t>Fabricación de los vehículos en fábrica, marcación del VIN</t>
  </si>
  <si>
    <t xml:space="preserve">Movilización de los vehículos </t>
  </si>
  <si>
    <t>Transporte de los vehículos desde fábrica hasta el sitio designado como estacionamiento de los vehículos.</t>
  </si>
  <si>
    <t xml:space="preserve">Adecuación de estacionamientos </t>
  </si>
  <si>
    <t>Instalación de cargadores en espacio de estacionamientos de los vehículos</t>
  </si>
  <si>
    <t>Pruebas de rendimiento</t>
  </si>
  <si>
    <t>Las pruebas de rendimiento que se realizarán se las hará con ayuda de estudiantes del departamento de mecánica automotriz de la Universidad de las Fuerzas Armadas.</t>
  </si>
  <si>
    <t>_______________________________</t>
  </si>
  <si>
    <t>Ing. Javier Miranda V.</t>
  </si>
  <si>
    <t>CI: 1803593464</t>
  </si>
  <si>
    <t>Gerente General MTEC S.A.</t>
  </si>
  <si>
    <t>MATRIZ DE DESEMBOLSOS</t>
  </si>
  <si>
    <t>OBJETIVOS ESPECÍFICOS</t>
  </si>
  <si>
    <t>FUENTE DE FINANCIAMIENTO</t>
  </si>
  <si>
    <t>Indicadores de cumplimiento</t>
  </si>
  <si>
    <r>
      <t xml:space="preserve">Productos </t>
    </r>
    <r>
      <rPr>
        <b/>
        <sz val="11"/>
        <rFont val="Calibri"/>
        <family val="2"/>
        <scheme val="minor"/>
      </rPr>
      <t>a entregar</t>
    </r>
  </si>
  <si>
    <t>Desembolsos</t>
  </si>
  <si>
    <t>Desembolso 1</t>
  </si>
  <si>
    <t>Desembolso 2</t>
  </si>
  <si>
    <t>Desembolso 3</t>
  </si>
  <si>
    <t>Desembolso 4</t>
  </si>
  <si>
    <t>Septiembre 2022 - Noviembre 2022</t>
  </si>
  <si>
    <t>Diciembre 2022 - Enero 2023</t>
  </si>
  <si>
    <t>Febrero 2023 - Abril 2023</t>
  </si>
  <si>
    <t>Mayo 2023 - Junio 2023</t>
  </si>
  <si>
    <t>Fondo Ambiental</t>
  </si>
  <si>
    <t>Contrapartida</t>
  </si>
  <si>
    <t>I DISEÑO</t>
  </si>
  <si>
    <t>OE1: Diseñar y dimensionar el vehículo de acuerdo a las necesidades y bases expuestas por solution plus</t>
  </si>
  <si>
    <t xml:space="preserve">Tiempo de del diseño y dimensionamiento / Tiempo planificado
30 días </t>
  </si>
  <si>
    <r>
      <rPr>
        <sz val="11"/>
        <rFont val="Calibri"/>
        <family val="2"/>
        <scheme val="minor"/>
      </rPr>
      <t>Documento de propuesta de Diseño del vehículo que incluye Planos de dimensiones con 4 opciones de bocetos de vehículos modernos e innovadores para la elección de los financistas del proyecto, (dos por cada categoría).</t>
    </r>
    <r>
      <rPr>
        <sz val="11"/>
        <color rgb="FF000000"/>
        <rFont val="Calibri"/>
        <family val="2"/>
        <scheme val="minor"/>
      </rPr>
      <t xml:space="preserve">
La entrega de este producto representa el 10% del total del proyecto.</t>
    </r>
  </si>
  <si>
    <t>a) Diseño de vehículo - Pago a profesionales (Diseñadores gráficos y estructurales)</t>
  </si>
  <si>
    <t>II COMPRAS</t>
  </si>
  <si>
    <t>OE2: Dimensionar el cargador y kit eléctrico que se montarán en los vehículos</t>
  </si>
  <si>
    <t>Tiempo de diseño y dimensionamiento / Tiempo planificado
60 días</t>
  </si>
  <si>
    <r>
      <rPr>
        <sz val="11"/>
        <rFont val="Calibri"/>
        <family val="2"/>
        <scheme val="minor"/>
      </rPr>
      <t xml:space="preserve">1. Documento de propuesta técnica de Kit eléctrico (esquema eléctrico) y cargador de los vehículos (Esquema de instalación del cargador) 
2. Manual de Usuario de los vehículos como de la infraestructura de carga
3. Comprobantes de compra del motor, controladores, ejes, baterías, bombas de vacío y sistema de dirección y todos los componentes anexos al vehículo.
</t>
    </r>
    <r>
      <rPr>
        <sz val="11"/>
        <color rgb="FF000000"/>
        <rFont val="Calibri"/>
        <family val="2"/>
        <scheme val="minor"/>
      </rPr>
      <t>La entrega de este producto representa el 10% del total del proyecto.</t>
    </r>
  </si>
  <si>
    <t>a) Componente eléctrico</t>
  </si>
  <si>
    <t>b) Cargador</t>
  </si>
  <si>
    <t>c) Diseño impresiones y publicaciones</t>
  </si>
  <si>
    <t>OE3: Dimensionar la cantidad de materiales que se va a utilizar para la realización del chasis</t>
  </si>
  <si>
    <t xml:space="preserve">Tiempo de dimensionamiento / Tiempo planificado
7 días </t>
  </si>
  <si>
    <r>
      <t xml:space="preserve">Lista de materiales para construcción de chasis.
Lista de suministro para construcción de chasis.
Compra de materiales </t>
    </r>
    <r>
      <rPr>
        <sz val="11"/>
        <rFont val="Calibri"/>
        <family val="2"/>
        <scheme val="minor"/>
      </rPr>
      <t>- comprobantes de compra.</t>
    </r>
    <r>
      <rPr>
        <sz val="11"/>
        <color rgb="FF000000"/>
        <rFont val="Calibri"/>
        <family val="2"/>
        <scheme val="minor"/>
      </rPr>
      <t xml:space="preserve">
</t>
    </r>
    <r>
      <rPr>
        <i/>
        <sz val="11"/>
        <color rgb="FF000000"/>
        <rFont val="Calibri"/>
        <family val="2"/>
        <scheme val="minor"/>
      </rPr>
      <t>La entrega de este producto representa el 10% del total del proyecto.</t>
    </r>
  </si>
  <si>
    <t>a) Materiales de chasis</t>
  </si>
  <si>
    <t>OE4: Dimensionar la cantidad de materiales que se utilizarán para la carrocería</t>
  </si>
  <si>
    <t xml:space="preserve">Tiempo de dimensionamiento / Tiempo planificado
8 días </t>
  </si>
  <si>
    <r>
      <t>Lista de materiales para construcción de carrocería.
 Lista de suministro para construcción de carrocería.
 Compra de materiales</t>
    </r>
    <r>
      <rPr>
        <sz val="11"/>
        <rFont val="Calibri"/>
        <family val="2"/>
        <scheme val="minor"/>
      </rPr>
      <t xml:space="preserve"> - comprobantes de compra</t>
    </r>
    <r>
      <rPr>
        <sz val="11"/>
        <color rgb="FF000000"/>
        <rFont val="Calibri"/>
        <family val="2"/>
        <scheme val="minor"/>
      </rPr>
      <t xml:space="preserve">.
</t>
    </r>
    <r>
      <rPr>
        <i/>
        <sz val="11"/>
        <color rgb="FF000000"/>
        <rFont val="Calibri"/>
        <family val="2"/>
        <scheme val="minor"/>
      </rPr>
      <t>La entrega de este producto representa el 10% del total del proyecto.</t>
    </r>
  </si>
  <si>
    <t>a) Materiales de carrocería</t>
  </si>
  <si>
    <t>III PRODUCCIÓN</t>
  </si>
  <si>
    <t>OE5: Producción de los vehículos</t>
  </si>
  <si>
    <t>Tiempo de ejecución / Tiempo planificado.
120 días</t>
  </si>
  <si>
    <r>
      <t xml:space="preserve">  2 van/furgonetas para pasajeros (e-buggies) fabricadas y en funcionamiento.
   2 van/furgonetas eléctricas para carga (e-delivery van) fabricadas y en funcionamiento.
Certificado de homologación de vehículos según la Norma Técnica Ecuatoriana NTE-INEN- 2656. 
    Presentación de registros necesarios para la circulación de los vehículos fabricados. 
</t>
    </r>
    <r>
      <rPr>
        <i/>
        <sz val="11"/>
        <rFont val="Calibri"/>
        <family val="2"/>
        <scheme val="minor"/>
      </rPr>
      <t>La entrega de este producto representa el 40% del total del proyecto.</t>
    </r>
  </si>
  <si>
    <t xml:space="preserve">a) Fabricación de prototipos </t>
  </si>
  <si>
    <t>a.1. Pago de profesionales (Ingenieros automotrices, eléctricos, industriales, mecátrónicos y de software, mecánicos, soldadores, fibreros, masilladores, electricistas y todo el personale de apoyo)</t>
  </si>
  <si>
    <t>a.2. Suministros para fabricación, material para suelda (Gas, electrodos), cortadora y dobladora de tubos, corte láser, hechura de moldes para fibra.</t>
  </si>
  <si>
    <t xml:space="preserve">b) Instalación puesta a punto de los sistemas eléctricos </t>
  </si>
  <si>
    <t>b.1. Pago de profesionales (Ingenieros automotrices, electricos y mecátronicos, eléctricistas)</t>
  </si>
  <si>
    <t>b.2. Suministros para instalación, brocas, herramientas, elementos de fijación y ajuste.</t>
  </si>
  <si>
    <t>c) Desarrollo de aplicación para carga y sistemas de exportación de datos de los vehículos</t>
  </si>
  <si>
    <t>c.1. Pago de profesionales</t>
  </si>
  <si>
    <t>c.2. Suministros para instalación, computadoras, espacio, internet, componentes electrónicos.</t>
  </si>
  <si>
    <t>IV LOGÍSTICA</t>
  </si>
  <si>
    <t>OE6: Movilización de los vehículos</t>
  </si>
  <si>
    <t>Tiempo de ejecución / Tiempo planificado.
2 días</t>
  </si>
  <si>
    <t>Acta de entrega recepción  de los vehículos fabricados, entrega en la ciudad de Quito.
La entrega de este producto representa el 5% del total del proyecto.</t>
  </si>
  <si>
    <t>a) Transporte de vehículos - Traslado con plataforma</t>
  </si>
  <si>
    <t>V INSTALACIÓN</t>
  </si>
  <si>
    <t>OE7: Adecuación de estacionamientos</t>
  </si>
  <si>
    <t>Tiempo de ejecución / Tiempo planificado.
 Indicador de cumplimiento de especificaciones técnicas.
13 días</t>
  </si>
  <si>
    <r>
      <t>Reporte de pruebas de carga en estacionamiento de vehículos.</t>
    </r>
    <r>
      <rPr>
        <sz val="11"/>
        <rFont val="Calibri"/>
        <family val="2"/>
        <scheme val="minor"/>
      </rPr>
      <t xml:space="preserve"> (Comprende la instalación del cargador y las adecuación para el parqueo de vehículos)
La entrega de este producto representa el 5% del total del proyecto.</t>
    </r>
  </si>
  <si>
    <t xml:space="preserve">a) Instalación de cargador </t>
  </si>
  <si>
    <t>a.1. Pago de profesionales (Ingenieros eléctricos, electricistas y personal para obra civil)</t>
  </si>
  <si>
    <t>a.2. Suministros para instalación, herramientas para la instalación.</t>
  </si>
  <si>
    <t>b) Adecuación parqueo de vehículos</t>
  </si>
  <si>
    <t>OE8:Pruebas de rendimiento</t>
  </si>
  <si>
    <t>Tiempo de ejecución / Tiempo planificado.
 Indicador de cumplimiento de especificaciones técnicas.
60 días</t>
  </si>
  <si>
    <r>
      <t xml:space="preserve"> Reporte de pruebas de desempe</t>
    </r>
    <r>
      <rPr>
        <sz val="11"/>
        <rFont val="Calibri"/>
        <family val="2"/>
        <scheme val="minor"/>
      </rPr>
      <t>ño en territorio.</t>
    </r>
    <r>
      <rPr>
        <sz val="11"/>
        <color rgb="FF000000"/>
        <rFont val="Calibri"/>
        <family val="2"/>
        <scheme val="minor"/>
      </rPr>
      <t xml:space="preserve">
La entrega de este producto representa el 10% del total del proyecto.</t>
    </r>
  </si>
  <si>
    <t>a) Pruebas en ruta</t>
  </si>
  <si>
    <t>b) Difusión y comunicación</t>
  </si>
  <si>
    <t>Plan de difusión y comunicación.
Informe de ejecución del plan de difusión y comunicación.</t>
  </si>
  <si>
    <t>c) Propiedad intelectual</t>
  </si>
  <si>
    <r>
      <rPr>
        <sz val="11"/>
        <rFont val="Calibri"/>
        <family val="2"/>
        <scheme val="minor"/>
      </rPr>
      <t xml:space="preserve">Documentación que de cuentas sobre la gestión de la propietada intelectual de los vehículos fabricados.
</t>
    </r>
    <r>
      <rPr>
        <i/>
        <sz val="11"/>
        <rFont val="Calibri"/>
        <family val="2"/>
        <scheme val="minor"/>
      </rPr>
      <t>(La propiedad intelectual de los vehículos a producirse será de los fabricantes, los mismos que deberán ser protegidos por lo dispuesto en el CÓDIGO ORGÁNICO DE LA ECONOMÍA SOCIAL DE LOS CONOCIMIENTOS promulgada mediante Suplemento del Registro Oficial No. 899 de 09 de diciembre de 2016, responsabilidad que será asumida por el proponente).</t>
    </r>
  </si>
  <si>
    <t>SUB-TOTALES</t>
  </si>
  <si>
    <t>TOTALES</t>
  </si>
  <si>
    <t>Nota</t>
  </si>
  <si>
    <r>
      <t xml:space="preserve">Nota: </t>
    </r>
    <r>
      <rPr>
        <sz val="11"/>
        <color theme="1"/>
        <rFont val="Calibri"/>
        <family val="2"/>
        <scheme val="minor"/>
      </rPr>
      <t>El cálculo de desembolsos fue hecho según la necesidad que existe del proyecto en el tiempo que se pide el desembolso, y si en algunos objetivos especificos no hay un porcentaje (%) de deseembolso ya que para el cumplimiento del objetivo no se necesita el incentivo</t>
    </r>
  </si>
  <si>
    <t>Detalle de los componentes necesarios para la fabricación de vehículos</t>
  </si>
  <si>
    <t>Componente</t>
  </si>
  <si>
    <t>Materiales</t>
  </si>
  <si>
    <t>Proveedores</t>
  </si>
  <si>
    <t>Origen</t>
  </si>
  <si>
    <t>Chasis</t>
  </si>
  <si>
    <t>Estructura tubular de acero al carbono que cumple con normas JIS y ASTM</t>
  </si>
  <si>
    <t>IPAC, DIPAC, CONDUIT, ACEROPAXI.</t>
  </si>
  <si>
    <t>ECUADOR</t>
  </si>
  <si>
    <t>Carrocería</t>
  </si>
  <si>
    <t>Estructura tubular de acero al carbono que cumple con normas JIS y ASTM.
 Plástico reforzado con fibra de vidrio.
 Parabrisas delanteros y posteriores laminados según norma INEN 1669.
 Pisos de Madera Marina, tapizado con vinil de alto tráfico.
 Pasamanos de Acero Inoxidable.
 Techo interior en material fibra de vidrio.
 Consolas y partes internas en resina reforzada con fibra de vidrio con pintura de poliuretano</t>
  </si>
  <si>
    <t>IPAC, DIPAC, CONDUIT, ACEROPAXI, UNDERCOL, GLASURIT, EDIMCA, FAIRIS.</t>
  </si>
  <si>
    <t>ECUADOR, ALEMANIA</t>
  </si>
  <si>
    <t>Sistema de frenos, dirección y suspensión.</t>
  </si>
  <si>
    <t>Frenos de disco, Circuito de frenos, bomba de vacío, amortiguadores hidráulicos, volante, columna de dirección.</t>
  </si>
  <si>
    <t>WABCO, KNOR, KORMEE, por definir.</t>
  </si>
  <si>
    <t>España, China, Por definir</t>
  </si>
  <si>
    <t>Sistema eléctrico de alta tensión.</t>
  </si>
  <si>
    <t>Baterías de ión litio ferrofosfato, Cableado de alta tensión, módulos controladores.</t>
  </si>
  <si>
    <t>CATL, LG, AKASOL, PANASONIC, Geely, por definir</t>
  </si>
  <si>
    <t>China, Alemanía, Por definir</t>
  </si>
  <si>
    <t>Sistema de tracción.</t>
  </si>
  <si>
    <t>Motor de tracción AC, EJES.</t>
  </si>
  <si>
    <t>RAWSUNS, DANA, ALFAMOTORI, Por definir.</t>
  </si>
  <si>
    <t>China, Alemania, Por definir</t>
  </si>
  <si>
    <t>Sistema eléctrico de baja tensión</t>
  </si>
  <si>
    <t>Baterías de baja tensión, cableado, luces, tableros.</t>
  </si>
  <si>
    <t>BOSCH, HELLA, CABLEC.</t>
  </si>
  <si>
    <t>Alemania, Ecuador, Por definir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</si>
</sst>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quot;$&quot;* #,##0.00_ ;_ &quot;$&quot;* \-#,##0.00_ ;_ &quot;$&quot;* &quot;-&quot;??_ ;_ @_ "/>
    <numFmt numFmtId="165" formatCode="_ * #,##0.00_ ;_ * \-#,##0.00_ ;_ * &quot;-&quot;??_ ;_ @_ "/>
    <numFmt numFmtId="166" formatCode="0.0%"/>
  </numFmts>
  <fonts count="36">
    <font>
      <sz val="11"/>
      <color theme="1"/>
      <name val="Calibri"/>
      <scheme val="minor"/>
    </font>
    <font>
      <sz val="11"/>
      <color theme="1"/>
      <name val="Calibri"/>
      <family val="2"/>
      <scheme val="minor"/>
    </font>
    <font>
      <sz val="11"/>
      <color theme="1"/>
      <name val="Calibri"/>
      <family val="2"/>
      <scheme val="minor"/>
    </font>
    <font>
      <b/>
      <sz val="9"/>
      <color theme="1"/>
      <name val="Calibri"/>
      <family val="2"/>
    </font>
    <font>
      <b/>
      <sz val="11"/>
      <color theme="1"/>
      <name val="Calibri"/>
      <family val="2"/>
    </font>
    <font>
      <sz val="11"/>
      <color theme="1"/>
      <name val="Calibri"/>
      <family val="2"/>
    </font>
    <font>
      <sz val="11"/>
      <color rgb="FF000000"/>
      <name val="Calibri"/>
      <family val="2"/>
    </font>
    <font>
      <sz val="11"/>
      <name val="Calibri"/>
      <family val="2"/>
    </font>
    <font>
      <sz val="10"/>
      <color theme="1"/>
      <name val="Calibri"/>
      <family val="2"/>
    </font>
    <font>
      <b/>
      <sz val="11"/>
      <color rgb="FF000000"/>
      <name val="Calibri"/>
      <family val="2"/>
    </font>
    <font>
      <sz val="11"/>
      <color theme="1"/>
      <name val="Calibri"/>
      <family val="2"/>
      <scheme val="minor"/>
    </font>
    <font>
      <sz val="11"/>
      <color rgb="FFFF0000"/>
      <name val="Calibri"/>
      <family val="2"/>
      <scheme val="minor"/>
    </font>
    <font>
      <b/>
      <sz val="11"/>
      <color theme="1"/>
      <name val="Calibri"/>
      <family val="2"/>
      <scheme val="minor"/>
    </font>
    <font>
      <sz val="8"/>
      <name val="Calibri"/>
      <family val="2"/>
      <scheme val="minor"/>
    </font>
    <font>
      <b/>
      <sz val="11"/>
      <color rgb="FF000000"/>
      <name val="Calibri"/>
      <family val="2"/>
      <scheme val="minor"/>
    </font>
    <font>
      <b/>
      <sz val="9"/>
      <color rgb="FF000000"/>
      <name val="Calibri"/>
      <family val="2"/>
      <scheme val="minor"/>
    </font>
    <font>
      <sz val="11"/>
      <color rgb="FF000000"/>
      <name val="Calibri"/>
      <family val="2"/>
      <scheme val="minor"/>
    </font>
    <font>
      <sz val="11"/>
      <name val="Calibri"/>
      <family val="2"/>
      <scheme val="minor"/>
    </font>
    <font>
      <b/>
      <sz val="10"/>
      <color theme="1"/>
      <name val="Calibri"/>
      <family val="2"/>
      <scheme val="minor"/>
    </font>
    <font>
      <b/>
      <sz val="16"/>
      <color theme="1"/>
      <name val="Calibri"/>
      <family val="2"/>
      <scheme val="minor"/>
    </font>
    <font>
      <b/>
      <sz val="9"/>
      <name val="Calibri"/>
      <family val="2"/>
      <scheme val="minor"/>
    </font>
    <font>
      <b/>
      <sz val="10"/>
      <name val="Calibri"/>
      <family val="2"/>
      <scheme val="minor"/>
    </font>
    <font>
      <b/>
      <sz val="11"/>
      <name val="Calibri"/>
      <family val="2"/>
      <scheme val="minor"/>
    </font>
    <font>
      <i/>
      <sz val="11"/>
      <color rgb="FF000000"/>
      <name val="Calibri"/>
      <family val="2"/>
      <scheme val="minor"/>
    </font>
    <font>
      <b/>
      <sz val="12"/>
      <color theme="1"/>
      <name val="Calibri"/>
      <family val="2"/>
      <scheme val="minor"/>
    </font>
    <font>
      <b/>
      <sz val="8"/>
      <color rgb="FF000000"/>
      <name val="Calibri Light"/>
      <family val="2"/>
    </font>
    <font>
      <b/>
      <sz val="8"/>
      <color rgb="FFFF0000"/>
      <name val="Calibri Light"/>
      <family val="2"/>
    </font>
    <font>
      <sz val="11"/>
      <color theme="1"/>
      <name val="Calibri Light"/>
      <family val="2"/>
    </font>
    <font>
      <sz val="9"/>
      <color rgb="FFFF0000"/>
      <name val="Calibri"/>
      <family val="2"/>
      <scheme val="minor"/>
    </font>
    <font>
      <sz val="11"/>
      <color theme="1"/>
      <name val="Calibri"/>
      <scheme val="minor"/>
    </font>
    <font>
      <i/>
      <sz val="11"/>
      <name val="Calibri"/>
      <family val="2"/>
      <scheme val="minor"/>
    </font>
    <font>
      <b/>
      <sz val="8.25"/>
      <color theme="1"/>
      <name val="Calibri"/>
      <family val="2"/>
    </font>
    <font>
      <b/>
      <sz val="8"/>
      <name val="Calibri Light"/>
      <family val="2"/>
    </font>
    <font>
      <b/>
      <sz val="8"/>
      <color theme="1"/>
      <name val="Calibri"/>
      <family val="2"/>
      <scheme val="minor"/>
    </font>
    <font>
      <sz val="11"/>
      <color theme="9" tint="0.39997558519241921"/>
      <name val="Calibri Light"/>
      <family val="2"/>
    </font>
    <font>
      <b/>
      <sz val="8"/>
      <color theme="1"/>
      <name val="Calibri Light"/>
      <family val="2"/>
    </font>
  </fonts>
  <fills count="9">
    <fill>
      <patternFill patternType="none"/>
    </fill>
    <fill>
      <patternFill patternType="gray125"/>
    </fill>
    <fill>
      <patternFill patternType="solid">
        <fgColor rgb="FFC8C8C8"/>
        <bgColor rgb="FFC8C8C8"/>
      </patternFill>
    </fill>
    <fill>
      <patternFill patternType="solid">
        <fgColor theme="0"/>
        <bgColor theme="0"/>
      </patternFill>
    </fill>
    <fill>
      <patternFill patternType="solid">
        <fgColor theme="0"/>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39997558519241921"/>
        <bgColor indexed="64"/>
      </patternFill>
    </fill>
  </fills>
  <borders count="39">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top/>
      <bottom style="medium">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165" fontId="10" fillId="0" borderId="0" applyFont="0" applyFill="0" applyBorder="0" applyAlignment="0" applyProtection="0"/>
    <xf numFmtId="9" fontId="10" fillId="0" borderId="0" applyFont="0" applyFill="0" applyBorder="0" applyAlignment="0" applyProtection="0"/>
    <xf numFmtId="164" fontId="29" fillId="0" borderId="0" applyFont="0" applyFill="0" applyBorder="0" applyAlignment="0" applyProtection="0"/>
  </cellStyleXfs>
  <cellXfs count="179">
    <xf numFmtId="0" fontId="0" fillId="0" borderId="0" xfId="0"/>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0" borderId="0" xfId="0" applyFont="1" applyAlignment="1">
      <alignment vertical="center" wrapText="1"/>
    </xf>
    <xf numFmtId="0" fontId="5" fillId="3" borderId="20" xfId="0" applyFont="1" applyFill="1" applyBorder="1" applyAlignment="1">
      <alignment vertical="center" wrapText="1"/>
    </xf>
    <xf numFmtId="0" fontId="0" fillId="4" borderId="0" xfId="0" applyFill="1"/>
    <xf numFmtId="0" fontId="2" fillId="4" borderId="0" xfId="0" applyFont="1" applyFill="1"/>
    <xf numFmtId="0" fontId="16" fillId="4" borderId="22" xfId="0" applyFont="1" applyFill="1" applyBorder="1" applyAlignment="1">
      <alignment horizontal="left" wrapText="1"/>
    </xf>
    <xf numFmtId="9" fontId="16" fillId="4" borderId="22" xfId="0" applyNumberFormat="1" applyFont="1" applyFill="1" applyBorder="1" applyAlignment="1">
      <alignment horizontal="center" vertical="center"/>
    </xf>
    <xf numFmtId="0" fontId="16" fillId="4" borderId="21" xfId="0" applyFont="1" applyFill="1" applyBorder="1" applyAlignment="1">
      <alignment horizontal="left" wrapText="1" indent="1"/>
    </xf>
    <xf numFmtId="165" fontId="17" fillId="4" borderId="21" xfId="1" applyFont="1" applyFill="1" applyBorder="1" applyAlignment="1">
      <alignment horizontal="left" vertical="center" wrapText="1"/>
    </xf>
    <xf numFmtId="165" fontId="16" fillId="4" borderId="21" xfId="1" applyFont="1" applyFill="1" applyBorder="1" applyAlignment="1">
      <alignment horizontal="left" vertical="center" wrapText="1"/>
    </xf>
    <xf numFmtId="0" fontId="17" fillId="4" borderId="21" xfId="0" applyFont="1" applyFill="1" applyBorder="1" applyAlignment="1">
      <alignment horizontal="left" wrapText="1" indent="1"/>
    </xf>
    <xf numFmtId="165" fontId="11" fillId="4" borderId="21" xfId="1" applyFont="1" applyFill="1" applyBorder="1" applyAlignment="1">
      <alignment horizontal="left" vertical="center" wrapText="1"/>
    </xf>
    <xf numFmtId="165" fontId="16" fillId="4" borderId="27" xfId="1" applyFont="1" applyFill="1" applyBorder="1" applyAlignment="1">
      <alignment horizontal="left" vertical="center"/>
    </xf>
    <xf numFmtId="0" fontId="16" fillId="4" borderId="22" xfId="0" applyFont="1" applyFill="1" applyBorder="1" applyAlignment="1">
      <alignment horizontal="center" vertical="center"/>
    </xf>
    <xf numFmtId="0" fontId="16" fillId="4" borderId="22" xfId="0" applyFont="1" applyFill="1" applyBorder="1" applyAlignment="1">
      <alignment horizontal="left" indent="1"/>
    </xf>
    <xf numFmtId="0" fontId="2" fillId="4" borderId="0" xfId="0" applyFont="1" applyFill="1" applyAlignment="1">
      <alignment horizontal="center" vertical="center"/>
    </xf>
    <xf numFmtId="165" fontId="14" fillId="5" borderId="28" xfId="1" applyFont="1" applyFill="1" applyBorder="1" applyAlignment="1">
      <alignment horizontal="center" vertical="center" wrapText="1"/>
    </xf>
    <xf numFmtId="0" fontId="16" fillId="5" borderId="32" xfId="0" applyFont="1" applyFill="1" applyBorder="1" applyAlignment="1">
      <alignment horizontal="center" vertical="center" wrapText="1"/>
    </xf>
    <xf numFmtId="0" fontId="16" fillId="5" borderId="30" xfId="0" applyFont="1" applyFill="1" applyBorder="1" applyAlignment="1">
      <alignment horizontal="center" vertical="center" wrapText="1"/>
    </xf>
    <xf numFmtId="0" fontId="14" fillId="5" borderId="28" xfId="0" applyFont="1" applyFill="1" applyBorder="1" applyAlignment="1">
      <alignment horizontal="left" vertical="center" wrapText="1"/>
    </xf>
    <xf numFmtId="165" fontId="17" fillId="4" borderId="22" xfId="1" applyFont="1" applyFill="1" applyBorder="1" applyAlignment="1">
      <alignment vertical="center"/>
    </xf>
    <xf numFmtId="0" fontId="12" fillId="4" borderId="22" xfId="0" applyFont="1" applyFill="1" applyBorder="1" applyAlignment="1">
      <alignment horizontal="right"/>
    </xf>
    <xf numFmtId="165" fontId="14" fillId="5" borderId="22" xfId="1" applyFont="1" applyFill="1" applyBorder="1" applyAlignment="1">
      <alignment horizontal="center" vertical="center" wrapText="1"/>
    </xf>
    <xf numFmtId="165" fontId="17" fillId="4" borderId="26" xfId="1" applyFont="1" applyFill="1" applyBorder="1" applyAlignment="1">
      <alignment horizontal="left" vertical="center" wrapText="1"/>
    </xf>
    <xf numFmtId="165" fontId="14" fillId="5" borderId="25" xfId="1" applyFont="1" applyFill="1" applyBorder="1" applyAlignment="1">
      <alignment horizontal="center" vertical="center" wrapText="1"/>
    </xf>
    <xf numFmtId="0" fontId="16" fillId="6" borderId="23" xfId="0" applyFont="1" applyFill="1" applyBorder="1" applyAlignment="1">
      <alignment horizontal="center" vertical="center" wrapText="1"/>
    </xf>
    <xf numFmtId="0" fontId="18" fillId="4" borderId="22" xfId="0" applyFont="1" applyFill="1" applyBorder="1" applyAlignment="1">
      <alignment horizontal="center" vertical="center" wrapText="1"/>
    </xf>
    <xf numFmtId="9" fontId="12" fillId="4" borderId="22" xfId="2" applyFont="1" applyFill="1" applyBorder="1" applyAlignment="1">
      <alignment vertical="center"/>
    </xf>
    <xf numFmtId="165" fontId="12" fillId="4" borderId="22" xfId="1" applyFont="1" applyFill="1" applyBorder="1" applyAlignment="1">
      <alignment vertical="center"/>
    </xf>
    <xf numFmtId="0" fontId="6" fillId="4" borderId="21" xfId="0" applyFont="1" applyFill="1" applyBorder="1" applyAlignment="1">
      <alignment horizontal="left" vertical="top" wrapText="1"/>
    </xf>
    <xf numFmtId="0" fontId="6" fillId="4" borderId="21" xfId="0" applyFont="1" applyFill="1" applyBorder="1" applyAlignment="1">
      <alignment vertical="top" wrapText="1"/>
    </xf>
    <xf numFmtId="0" fontId="9" fillId="4" borderId="21" xfId="0" applyFont="1" applyFill="1" applyBorder="1" applyAlignment="1">
      <alignment horizontal="center"/>
    </xf>
    <xf numFmtId="0" fontId="8" fillId="0" borderId="7" xfId="0" applyFont="1" applyBorder="1" applyAlignment="1">
      <alignment horizontal="left" vertical="top" wrapText="1"/>
    </xf>
    <xf numFmtId="0" fontId="5" fillId="0" borderId="6" xfId="0" applyFont="1" applyBorder="1" applyAlignment="1">
      <alignment horizontal="left" vertical="top" wrapText="1"/>
    </xf>
    <xf numFmtId="0" fontId="5" fillId="0" borderId="17" xfId="0" applyFont="1" applyBorder="1" applyAlignment="1">
      <alignment vertical="top" wrapText="1"/>
    </xf>
    <xf numFmtId="0" fontId="5" fillId="0" borderId="19" xfId="0" applyFont="1" applyBorder="1" applyAlignment="1">
      <alignment vertical="top" wrapText="1"/>
    </xf>
    <xf numFmtId="0" fontId="5" fillId="3" borderId="6" xfId="0" applyFont="1" applyFill="1" applyBorder="1" applyAlignment="1">
      <alignment vertical="top" wrapText="1"/>
    </xf>
    <xf numFmtId="4" fontId="5" fillId="0" borderId="7" xfId="0" applyNumberFormat="1" applyFont="1" applyBorder="1" applyAlignment="1">
      <alignment vertical="top" wrapText="1"/>
    </xf>
    <xf numFmtId="0" fontId="5" fillId="3" borderId="10" xfId="0" applyFont="1" applyFill="1" applyBorder="1" applyAlignment="1">
      <alignment vertical="top" wrapText="1"/>
    </xf>
    <xf numFmtId="4" fontId="5" fillId="0" borderId="11" xfId="0" applyNumberFormat="1" applyFont="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0" xfId="0" applyFont="1" applyBorder="1" applyAlignment="1">
      <alignment vertical="top"/>
    </xf>
    <xf numFmtId="0" fontId="5" fillId="3" borderId="15" xfId="0" applyFont="1" applyFill="1" applyBorder="1" applyAlignment="1">
      <alignment vertical="top" wrapText="1"/>
    </xf>
    <xf numFmtId="4" fontId="5" fillId="0" borderId="16" xfId="0" applyNumberFormat="1" applyFont="1" applyBorder="1" applyAlignment="1">
      <alignment vertical="top" wrapText="1"/>
    </xf>
    <xf numFmtId="10" fontId="16" fillId="5" borderId="30" xfId="0" applyNumberFormat="1" applyFont="1" applyFill="1" applyBorder="1" applyAlignment="1">
      <alignment horizontal="center" vertical="center"/>
    </xf>
    <xf numFmtId="0" fontId="21" fillId="4" borderId="22" xfId="0" applyFont="1" applyFill="1" applyBorder="1" applyAlignment="1">
      <alignment horizontal="center" vertical="center" wrapText="1"/>
    </xf>
    <xf numFmtId="0" fontId="16" fillId="4" borderId="27" xfId="0" applyFont="1" applyFill="1" applyBorder="1" applyAlignment="1">
      <alignment horizontal="left" wrapText="1" indent="1"/>
    </xf>
    <xf numFmtId="0" fontId="16" fillId="6" borderId="34" xfId="0" applyFont="1" applyFill="1" applyBorder="1" applyAlignment="1">
      <alignment horizontal="center" vertical="center" wrapText="1"/>
    </xf>
    <xf numFmtId="0" fontId="16" fillId="4" borderId="35" xfId="0" applyFont="1" applyFill="1" applyBorder="1" applyAlignment="1">
      <alignment horizontal="left" wrapText="1"/>
    </xf>
    <xf numFmtId="9" fontId="16" fillId="4" borderId="35" xfId="0" applyNumberFormat="1" applyFont="1" applyFill="1" applyBorder="1" applyAlignment="1">
      <alignment horizontal="center" vertical="center"/>
    </xf>
    <xf numFmtId="0" fontId="16" fillId="4" borderId="22" xfId="0" applyFont="1" applyFill="1" applyBorder="1" applyAlignment="1">
      <alignment horizontal="left" wrapText="1" indent="1"/>
    </xf>
    <xf numFmtId="165" fontId="16" fillId="4" borderId="22" xfId="1" applyFont="1" applyFill="1" applyBorder="1" applyAlignment="1">
      <alignment horizontal="left" vertical="center"/>
    </xf>
    <xf numFmtId="165" fontId="17" fillId="4" borderId="22" xfId="1" applyFont="1" applyFill="1" applyBorder="1" applyAlignment="1">
      <alignment horizontal="left" vertical="center"/>
    </xf>
    <xf numFmtId="0" fontId="16" fillId="6" borderId="22" xfId="0" applyFont="1" applyFill="1" applyBorder="1" applyAlignment="1">
      <alignment horizontal="center" vertical="center" wrapText="1"/>
    </xf>
    <xf numFmtId="0" fontId="16" fillId="4" borderId="22" xfId="0" applyFont="1" applyFill="1" applyBorder="1" applyAlignment="1">
      <alignment horizontal="left" vertical="center" wrapText="1" indent="1"/>
    </xf>
    <xf numFmtId="0" fontId="14" fillId="5" borderId="22" xfId="0" applyFont="1" applyFill="1" applyBorder="1" applyAlignment="1">
      <alignment horizontal="left" vertical="center" wrapText="1"/>
    </xf>
    <xf numFmtId="0" fontId="16" fillId="5" borderId="22" xfId="0" applyFont="1" applyFill="1" applyBorder="1" applyAlignment="1">
      <alignment horizontal="center" vertical="center" wrapText="1"/>
    </xf>
    <xf numFmtId="10" fontId="16" fillId="5" borderId="22" xfId="0" applyNumberFormat="1" applyFont="1" applyFill="1" applyBorder="1" applyAlignment="1">
      <alignment horizontal="center" vertical="center"/>
    </xf>
    <xf numFmtId="165" fontId="22" fillId="4" borderId="27" xfId="1" applyFont="1" applyFill="1" applyBorder="1" applyAlignment="1">
      <alignment horizontal="left" vertical="center"/>
    </xf>
    <xf numFmtId="165" fontId="22" fillId="4" borderId="22" xfId="1" applyFont="1" applyFill="1" applyBorder="1" applyAlignment="1">
      <alignment horizontal="left" vertical="center"/>
    </xf>
    <xf numFmtId="165" fontId="14" fillId="4" borderId="22" xfId="1" applyFont="1" applyFill="1" applyBorder="1" applyAlignment="1">
      <alignment horizontal="left" vertical="center"/>
    </xf>
    <xf numFmtId="0" fontId="2" fillId="4" borderId="0" xfId="0" applyFont="1" applyFill="1" applyAlignment="1">
      <alignment vertical="center"/>
    </xf>
    <xf numFmtId="0" fontId="16" fillId="4" borderId="23" xfId="0" applyFont="1" applyFill="1" applyBorder="1" applyAlignment="1">
      <alignment horizontal="left" vertical="center" wrapText="1"/>
    </xf>
    <xf numFmtId="0" fontId="16" fillId="4" borderId="22" xfId="0" applyFont="1" applyFill="1" applyBorder="1" applyAlignment="1">
      <alignment horizontal="left" vertical="center" wrapText="1"/>
    </xf>
    <xf numFmtId="0" fontId="0" fillId="0" borderId="0" xfId="0" applyAlignment="1">
      <alignment vertical="center" wrapText="1"/>
    </xf>
    <xf numFmtId="0" fontId="0" fillId="0" borderId="22" xfId="0" applyBorder="1"/>
    <xf numFmtId="0" fontId="16" fillId="4" borderId="20" xfId="0" applyFont="1" applyFill="1" applyBorder="1" applyAlignment="1">
      <alignment horizontal="left" wrapText="1" indent="1"/>
    </xf>
    <xf numFmtId="0" fontId="14" fillId="4" borderId="22" xfId="0" applyFont="1" applyFill="1" applyBorder="1" applyAlignment="1">
      <alignment horizontal="left" indent="1"/>
    </xf>
    <xf numFmtId="0" fontId="24" fillId="4" borderId="22" xfId="0" applyFont="1" applyFill="1" applyBorder="1" applyAlignment="1">
      <alignment horizontal="center" vertical="center" wrapText="1"/>
    </xf>
    <xf numFmtId="0" fontId="24" fillId="4" borderId="22" xfId="0" applyFont="1" applyFill="1" applyBorder="1" applyAlignment="1">
      <alignment horizontal="right" vertical="center" wrapText="1"/>
    </xf>
    <xf numFmtId="0" fontId="0" fillId="4" borderId="0" xfId="0" applyFill="1" applyAlignment="1">
      <alignment vertical="center" wrapText="1"/>
    </xf>
    <xf numFmtId="0" fontId="0" fillId="4" borderId="22" xfId="0" applyFill="1" applyBorder="1"/>
    <xf numFmtId="0" fontId="12" fillId="4" borderId="22" xfId="0" applyFont="1" applyFill="1" applyBorder="1"/>
    <xf numFmtId="0" fontId="0" fillId="4" borderId="22" xfId="0" applyFill="1" applyBorder="1" applyAlignment="1">
      <alignment horizontal="center" vertical="center"/>
    </xf>
    <xf numFmtId="165" fontId="0" fillId="4" borderId="22" xfId="1" applyFont="1" applyFill="1" applyBorder="1" applyAlignment="1">
      <alignment horizontal="right" vertical="center"/>
    </xf>
    <xf numFmtId="165" fontId="12" fillId="4" borderId="22" xfId="1" applyFont="1" applyFill="1" applyBorder="1" applyAlignment="1">
      <alignment horizontal="right" vertical="center"/>
    </xf>
    <xf numFmtId="0" fontId="0" fillId="4" borderId="0" xfId="0" applyFill="1" applyAlignment="1">
      <alignment horizontal="center" vertical="center"/>
    </xf>
    <xf numFmtId="0" fontId="12" fillId="4" borderId="22" xfId="0" applyFont="1" applyFill="1" applyBorder="1" applyAlignment="1">
      <alignment horizontal="center" vertical="center"/>
    </xf>
    <xf numFmtId="1" fontId="0" fillId="4" borderId="22" xfId="0" applyNumberFormat="1" applyFill="1" applyBorder="1" applyAlignment="1">
      <alignment horizontal="center" vertical="center"/>
    </xf>
    <xf numFmtId="0" fontId="0" fillId="4" borderId="22" xfId="0" applyFill="1" applyBorder="1" applyAlignment="1">
      <alignment horizontal="right" vertical="center"/>
    </xf>
    <xf numFmtId="0" fontId="0" fillId="4" borderId="0" xfId="0" applyFill="1" applyAlignment="1">
      <alignment horizontal="right" vertical="center"/>
    </xf>
    <xf numFmtId="0" fontId="0" fillId="0" borderId="22" xfId="0" applyBorder="1" applyAlignment="1">
      <alignment vertical="center" wrapText="1"/>
    </xf>
    <xf numFmtId="0" fontId="0" fillId="0" borderId="33" xfId="0" applyBorder="1"/>
    <xf numFmtId="0" fontId="25" fillId="8" borderId="22" xfId="0" applyFont="1" applyFill="1" applyBorder="1" applyAlignment="1">
      <alignment vertical="center" wrapText="1"/>
    </xf>
    <xf numFmtId="0" fontId="25" fillId="0" borderId="33" xfId="0" applyFont="1" applyBorder="1" applyAlignment="1">
      <alignment vertical="center" wrapText="1"/>
    </xf>
    <xf numFmtId="0" fontId="25" fillId="0" borderId="22" xfId="0" applyFont="1" applyBorder="1" applyAlignment="1">
      <alignment vertical="center" wrapText="1"/>
    </xf>
    <xf numFmtId="165" fontId="0" fillId="0" borderId="0" xfId="1" applyFont="1"/>
    <xf numFmtId="0" fontId="0" fillId="0" borderId="22" xfId="0" applyBorder="1" applyAlignment="1">
      <alignment horizontal="justify" vertical="center" wrapText="1"/>
    </xf>
    <xf numFmtId="0" fontId="16" fillId="0" borderId="22" xfId="0" applyFont="1" applyBorder="1" applyAlignment="1">
      <alignment horizontal="justify" vertical="center" wrapText="1"/>
    </xf>
    <xf numFmtId="0" fontId="27" fillId="0" borderId="22" xfId="0" applyFont="1" applyBorder="1" applyAlignment="1">
      <alignment horizontal="justify" vertical="center" wrapText="1"/>
    </xf>
    <xf numFmtId="0" fontId="27" fillId="8" borderId="22" xfId="0" applyFont="1" applyFill="1" applyBorder="1" applyAlignment="1">
      <alignment horizontal="justify" vertical="center" wrapText="1"/>
    </xf>
    <xf numFmtId="0" fontId="17" fillId="5" borderId="32" xfId="0" applyFont="1" applyFill="1" applyBorder="1" applyAlignment="1">
      <alignment horizontal="center" vertical="center" wrapText="1"/>
    </xf>
    <xf numFmtId="0" fontId="17" fillId="5" borderId="30" xfId="0" applyFont="1" applyFill="1" applyBorder="1" applyAlignment="1">
      <alignment horizontal="center" vertical="center" wrapText="1"/>
    </xf>
    <xf numFmtId="0" fontId="17" fillId="5" borderId="22" xfId="0" applyFont="1" applyFill="1" applyBorder="1" applyAlignment="1">
      <alignment horizontal="center" vertical="center" wrapText="1"/>
    </xf>
    <xf numFmtId="0" fontId="16" fillId="4" borderId="22" xfId="0" applyFont="1" applyFill="1" applyBorder="1" applyAlignment="1">
      <alignment horizontal="left" vertical="center" indent="1"/>
    </xf>
    <xf numFmtId="0" fontId="17" fillId="4" borderId="22" xfId="0" applyFont="1" applyFill="1" applyBorder="1" applyAlignment="1">
      <alignment wrapText="1"/>
    </xf>
    <xf numFmtId="0" fontId="27" fillId="4" borderId="22" xfId="0" applyFont="1" applyFill="1" applyBorder="1" applyAlignment="1">
      <alignment horizontal="justify" vertical="center" wrapText="1"/>
    </xf>
    <xf numFmtId="9" fontId="16" fillId="5" borderId="30" xfId="0" applyNumberFormat="1" applyFont="1" applyFill="1" applyBorder="1" applyAlignment="1">
      <alignment horizontal="center" vertical="center"/>
    </xf>
    <xf numFmtId="0" fontId="31" fillId="4" borderId="0" xfId="0" applyFont="1" applyFill="1"/>
    <xf numFmtId="0" fontId="0" fillId="0" borderId="20" xfId="0" applyBorder="1" applyAlignment="1">
      <alignment horizontal="center"/>
    </xf>
    <xf numFmtId="10" fontId="16" fillId="5" borderId="22" xfId="2" applyNumberFormat="1" applyFont="1" applyFill="1" applyBorder="1" applyAlignment="1">
      <alignment horizontal="center" vertical="center" wrapText="1"/>
    </xf>
    <xf numFmtId="166" fontId="16" fillId="5" borderId="30" xfId="0" applyNumberFormat="1" applyFont="1" applyFill="1" applyBorder="1" applyAlignment="1">
      <alignment horizontal="center" vertical="center"/>
    </xf>
    <xf numFmtId="0" fontId="25" fillId="4" borderId="22" xfId="0" applyFont="1" applyFill="1" applyBorder="1" applyAlignment="1">
      <alignment vertical="center" wrapText="1"/>
    </xf>
    <xf numFmtId="164" fontId="25" fillId="8" borderId="22" xfId="3" applyFont="1" applyFill="1" applyBorder="1" applyAlignment="1">
      <alignment vertical="center" wrapText="1"/>
    </xf>
    <xf numFmtId="0" fontId="26" fillId="0" borderId="22" xfId="0" applyFont="1" applyBorder="1" applyAlignment="1">
      <alignment vertical="center" wrapText="1"/>
    </xf>
    <xf numFmtId="164" fontId="25" fillId="4" borderId="22" xfId="3" applyFont="1" applyFill="1" applyBorder="1" applyAlignment="1">
      <alignment vertical="center" wrapText="1"/>
    </xf>
    <xf numFmtId="164" fontId="32" fillId="8" borderId="22" xfId="3" applyFont="1" applyFill="1" applyBorder="1" applyAlignment="1">
      <alignment vertical="center" wrapText="1"/>
    </xf>
    <xf numFmtId="0" fontId="16" fillId="0" borderId="22" xfId="0" applyFont="1" applyBorder="1" applyAlignment="1">
      <alignment vertical="center" wrapText="1"/>
    </xf>
    <xf numFmtId="164" fontId="33" fillId="4" borderId="33" xfId="3" applyFont="1" applyFill="1" applyBorder="1" applyAlignment="1">
      <alignment horizontal="center" vertical="center"/>
    </xf>
    <xf numFmtId="0" fontId="27" fillId="4" borderId="33" xfId="0" applyFont="1" applyFill="1" applyBorder="1" applyAlignment="1">
      <alignment horizontal="justify" vertical="center" wrapText="1"/>
    </xf>
    <xf numFmtId="0" fontId="34" fillId="8" borderId="22" xfId="0" applyFont="1" applyFill="1" applyBorder="1" applyAlignment="1">
      <alignment horizontal="justify" vertical="center" wrapText="1"/>
    </xf>
    <xf numFmtId="0" fontId="4" fillId="0" borderId="4" xfId="0" applyFont="1" applyBorder="1" applyAlignment="1">
      <alignment horizontal="center" vertical="center" textRotation="255"/>
    </xf>
    <xf numFmtId="0" fontId="4" fillId="3" borderId="5"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0" borderId="5" xfId="0" applyFont="1" applyBorder="1" applyAlignment="1">
      <alignment horizontal="center" vertical="center" textRotation="255"/>
    </xf>
    <xf numFmtId="0" fontId="0" fillId="4" borderId="22" xfId="0" applyFill="1" applyBorder="1" applyAlignment="1">
      <alignment horizontal="center"/>
    </xf>
    <xf numFmtId="0" fontId="24" fillId="4" borderId="20" xfId="0" applyFont="1" applyFill="1" applyBorder="1" applyAlignment="1">
      <alignment horizontal="center" vertical="center"/>
    </xf>
    <xf numFmtId="0" fontId="24" fillId="4" borderId="31" xfId="0" applyFont="1" applyFill="1" applyBorder="1" applyAlignment="1">
      <alignment horizontal="center" vertical="center"/>
    </xf>
    <xf numFmtId="165" fontId="0" fillId="0" borderId="36" xfId="1" applyFont="1" applyBorder="1" applyAlignment="1">
      <alignment horizontal="center"/>
    </xf>
    <xf numFmtId="0" fontId="0" fillId="0" borderId="20" xfId="0" applyBorder="1" applyAlignment="1">
      <alignment horizontal="center"/>
    </xf>
    <xf numFmtId="0" fontId="28" fillId="0" borderId="36" xfId="0" applyFont="1" applyBorder="1" applyAlignment="1">
      <alignment horizontal="center" vertical="top" wrapText="1"/>
    </xf>
    <xf numFmtId="0" fontId="28" fillId="0" borderId="20" xfId="0" applyFont="1" applyBorder="1" applyAlignment="1">
      <alignment horizontal="center" vertical="top" wrapText="1"/>
    </xf>
    <xf numFmtId="0" fontId="12" fillId="7" borderId="22" xfId="0" applyFont="1" applyFill="1" applyBorder="1" applyAlignment="1">
      <alignment horizontal="center" vertical="center"/>
    </xf>
    <xf numFmtId="164" fontId="33" fillId="8" borderId="29" xfId="3" applyFont="1" applyFill="1" applyBorder="1" applyAlignment="1">
      <alignment horizontal="center" vertical="center"/>
    </xf>
    <xf numFmtId="164" fontId="33" fillId="8" borderId="37" xfId="3" applyFont="1" applyFill="1" applyBorder="1" applyAlignment="1">
      <alignment horizontal="center" vertical="center"/>
    </xf>
    <xf numFmtId="164" fontId="33" fillId="8" borderId="33" xfId="3" applyFont="1" applyFill="1" applyBorder="1" applyAlignment="1">
      <alignment horizontal="center" vertical="center"/>
    </xf>
    <xf numFmtId="0" fontId="12" fillId="7" borderId="29" xfId="0" applyFont="1" applyFill="1" applyBorder="1" applyAlignment="1">
      <alignment horizontal="center" vertical="center"/>
    </xf>
    <xf numFmtId="0" fontId="12" fillId="7" borderId="37" xfId="0" applyFont="1" applyFill="1" applyBorder="1" applyAlignment="1">
      <alignment horizontal="center" vertical="center"/>
    </xf>
    <xf numFmtId="0" fontId="12" fillId="7" borderId="38" xfId="0" applyFont="1" applyFill="1" applyBorder="1" applyAlignment="1">
      <alignment horizontal="center" vertical="center"/>
    </xf>
    <xf numFmtId="0" fontId="12" fillId="7" borderId="33" xfId="0" applyFont="1" applyFill="1" applyBorder="1" applyAlignment="1">
      <alignment horizontal="center" vertical="center"/>
    </xf>
    <xf numFmtId="164" fontId="35" fillId="8" borderId="29" xfId="3" applyFont="1" applyFill="1" applyBorder="1" applyAlignment="1">
      <alignment horizontal="left" vertical="center"/>
    </xf>
    <xf numFmtId="164" fontId="35" fillId="8" borderId="37" xfId="3" applyFont="1" applyFill="1" applyBorder="1" applyAlignment="1">
      <alignment horizontal="left" vertical="center"/>
    </xf>
    <xf numFmtId="164" fontId="35" fillId="8" borderId="33" xfId="3" applyFont="1" applyFill="1" applyBorder="1" applyAlignment="1">
      <alignment horizontal="left" vertical="center"/>
    </xf>
    <xf numFmtId="0" fontId="17" fillId="4" borderId="29" xfId="0" applyFont="1" applyFill="1" applyBorder="1" applyAlignment="1">
      <alignment horizontal="center" vertical="center"/>
    </xf>
    <xf numFmtId="0" fontId="17" fillId="4" borderId="37" xfId="0" applyFont="1" applyFill="1" applyBorder="1" applyAlignment="1">
      <alignment horizontal="center" vertical="center"/>
    </xf>
    <xf numFmtId="0" fontId="17" fillId="4" borderId="33" xfId="0" applyFont="1" applyFill="1" applyBorder="1" applyAlignment="1">
      <alignment horizontal="center" vertical="center"/>
    </xf>
    <xf numFmtId="0" fontId="12" fillId="7" borderId="22" xfId="0" applyFont="1" applyFill="1" applyBorder="1" applyAlignment="1">
      <alignment horizontal="center" vertical="center" wrapText="1"/>
    </xf>
    <xf numFmtId="0" fontId="12" fillId="4" borderId="22" xfId="0" applyFont="1" applyFill="1" applyBorder="1" applyAlignment="1">
      <alignment horizontal="left"/>
    </xf>
    <xf numFmtId="0" fontId="12" fillId="4" borderId="29" xfId="0" applyFont="1" applyFill="1" applyBorder="1" applyAlignment="1">
      <alignment horizontal="right"/>
    </xf>
    <xf numFmtId="0" fontId="12" fillId="4" borderId="33" xfId="0" applyFont="1" applyFill="1" applyBorder="1" applyAlignment="1">
      <alignment horizontal="right"/>
    </xf>
    <xf numFmtId="0" fontId="14" fillId="4" borderId="22" xfId="0" applyFont="1" applyFill="1" applyBorder="1" applyAlignment="1">
      <alignment horizontal="center" vertical="center"/>
    </xf>
    <xf numFmtId="0" fontId="19" fillId="4" borderId="31" xfId="0" applyFont="1" applyFill="1" applyBorder="1" applyAlignment="1">
      <alignment horizontal="center"/>
    </xf>
    <xf numFmtId="0" fontId="14" fillId="4" borderId="22" xfId="0" applyFont="1" applyFill="1" applyBorder="1" applyAlignment="1">
      <alignment horizontal="center" vertical="center" wrapText="1"/>
    </xf>
    <xf numFmtId="0" fontId="12" fillId="4" borderId="22" xfId="0" applyFont="1" applyFill="1" applyBorder="1" applyAlignment="1">
      <alignment horizontal="center" vertical="center" wrapText="1"/>
    </xf>
    <xf numFmtId="17" fontId="20" fillId="4" borderId="22" xfId="0" quotePrefix="1" applyNumberFormat="1" applyFont="1" applyFill="1" applyBorder="1" applyAlignment="1">
      <alignment horizontal="center" vertical="center" wrapText="1"/>
    </xf>
    <xf numFmtId="0" fontId="20" fillId="4" borderId="22"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2" fillId="4" borderId="24" xfId="0" applyFont="1" applyFill="1" applyBorder="1" applyAlignment="1">
      <alignment horizontal="center"/>
    </xf>
    <xf numFmtId="0" fontId="6" fillId="0" borderId="6" xfId="0" applyFont="1" applyBorder="1" applyAlignment="1">
      <alignment vertical="top" wrapText="1"/>
    </xf>
    <xf numFmtId="0" fontId="7" fillId="0" borderId="8" xfId="0" applyFont="1" applyBorder="1" applyAlignment="1"/>
    <xf numFmtId="0" fontId="7" fillId="0" borderId="9" xfId="0" applyFont="1" applyBorder="1" applyAlignment="1"/>
    <xf numFmtId="0" fontId="7" fillId="0" borderId="12" xfId="0" applyFont="1" applyBorder="1" applyAlignment="1"/>
    <xf numFmtId="0" fontId="7" fillId="0" borderId="14" xfId="0" applyFont="1" applyBorder="1" applyAlignment="1"/>
    <xf numFmtId="0" fontId="7" fillId="0" borderId="18" xfId="0" applyFont="1" applyBorder="1" applyAlignment="1"/>
    <xf numFmtId="0" fontId="5" fillId="0" borderId="18" xfId="0" applyFont="1" applyBorder="1" applyAlignment="1">
      <alignment vertical="top" wrapText="1"/>
    </xf>
    <xf numFmtId="0" fontId="1" fillId="4" borderId="22" xfId="0" applyFont="1" applyFill="1" applyBorder="1"/>
    <xf numFmtId="0" fontId="1" fillId="4" borderId="22" xfId="0" applyFont="1" applyFill="1" applyBorder="1" applyAlignment="1">
      <alignment horizontal="center" vertical="center"/>
    </xf>
    <xf numFmtId="0" fontId="1" fillId="4" borderId="22" xfId="0" applyFont="1" applyFill="1" applyBorder="1" applyAlignment="1">
      <alignment horizontal="center"/>
    </xf>
    <xf numFmtId="165" fontId="1" fillId="0" borderId="0" xfId="1" applyFont="1"/>
    <xf numFmtId="0" fontId="1" fillId="4" borderId="0" xfId="0" applyFont="1" applyFill="1"/>
    <xf numFmtId="0" fontId="1" fillId="4" borderId="0" xfId="0" applyFont="1" applyFill="1" applyAlignment="1">
      <alignment horizontal="center" vertical="center"/>
    </xf>
    <xf numFmtId="165" fontId="1" fillId="4" borderId="0" xfId="0" applyNumberFormat="1" applyFont="1" applyFill="1" applyAlignment="1">
      <alignment horizontal="center" vertical="center"/>
    </xf>
    <xf numFmtId="0" fontId="1" fillId="4" borderId="0" xfId="0" applyFont="1" applyFill="1" applyAlignment="1">
      <alignment vertical="center"/>
    </xf>
    <xf numFmtId="0" fontId="1" fillId="4" borderId="22" xfId="0" applyFont="1" applyFill="1" applyBorder="1" applyAlignment="1">
      <alignment vertical="center"/>
    </xf>
    <xf numFmtId="165" fontId="1" fillId="6" borderId="22" xfId="1" applyFont="1" applyFill="1" applyBorder="1" applyAlignment="1">
      <alignment vertical="center"/>
    </xf>
    <xf numFmtId="165" fontId="1" fillId="6" borderId="35" xfId="1" applyFont="1" applyFill="1" applyBorder="1" applyAlignment="1">
      <alignment vertical="center"/>
    </xf>
    <xf numFmtId="165" fontId="1" fillId="6" borderId="22" xfId="1" applyFont="1" applyFill="1" applyBorder="1" applyAlignment="1"/>
    <xf numFmtId="165" fontId="1" fillId="4" borderId="22" xfId="1" applyFont="1" applyFill="1" applyBorder="1" applyAlignment="1">
      <alignment vertical="center"/>
    </xf>
    <xf numFmtId="0" fontId="1" fillId="6" borderId="22" xfId="0" applyFont="1" applyFill="1" applyBorder="1" applyAlignment="1">
      <alignment horizontal="center" vertical="center"/>
    </xf>
    <xf numFmtId="165" fontId="1" fillId="4" borderId="0" xfId="0" applyNumberFormat="1" applyFont="1" applyFill="1"/>
    <xf numFmtId="9" fontId="1" fillId="4" borderId="0" xfId="2" applyFont="1" applyFill="1" applyAlignment="1"/>
    <xf numFmtId="0" fontId="1" fillId="4" borderId="0" xfId="0" applyFont="1" applyFill="1" applyAlignment="1">
      <alignment wrapText="1"/>
    </xf>
    <xf numFmtId="10" fontId="1" fillId="4" borderId="0" xfId="2" applyNumberFormat="1" applyFont="1" applyFill="1" applyAlignment="1"/>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00"/>
  <sheetViews>
    <sheetView topLeftCell="A2" workbookViewId="0">
      <selection activeCell="C4" sqref="C4"/>
    </sheetView>
  </sheetViews>
  <sheetFormatPr defaultColWidth="14.42578125" defaultRowHeight="15" customHeight="1"/>
  <cols>
    <col min="1" max="1" width="10.7109375" customWidth="1"/>
    <col min="2" max="2" width="16.5703125" customWidth="1"/>
    <col min="3" max="3" width="37.42578125" customWidth="1"/>
    <col min="4" max="4" width="71.85546875" customWidth="1"/>
    <col min="5" max="5" width="76.5703125" customWidth="1"/>
    <col min="6" max="26" width="10.7109375" customWidth="1"/>
  </cols>
  <sheetData>
    <row r="1" spans="1:5" ht="14.25">
      <c r="A1" s="1" t="s">
        <v>0</v>
      </c>
      <c r="B1" s="2" t="s">
        <v>1</v>
      </c>
      <c r="C1" s="3" t="s">
        <v>2</v>
      </c>
      <c r="D1" s="3" t="s">
        <v>3</v>
      </c>
      <c r="E1" s="1" t="s">
        <v>4</v>
      </c>
    </row>
    <row r="2" spans="1:5" ht="48" customHeight="1">
      <c r="A2" s="117" t="s">
        <v>5</v>
      </c>
      <c r="B2" s="118" t="s">
        <v>6</v>
      </c>
      <c r="C2" s="41" t="s">
        <v>7</v>
      </c>
      <c r="D2" s="42" t="s">
        <v>8</v>
      </c>
      <c r="E2" s="154" t="s">
        <v>9</v>
      </c>
    </row>
    <row r="3" spans="1:5" ht="71.25">
      <c r="A3" s="155"/>
      <c r="B3" s="156"/>
      <c r="C3" s="43" t="s">
        <v>10</v>
      </c>
      <c r="D3" s="44" t="s">
        <v>11</v>
      </c>
      <c r="E3" s="45" t="s">
        <v>12</v>
      </c>
    </row>
    <row r="4" spans="1:5" ht="57">
      <c r="A4" s="155"/>
      <c r="B4" s="157"/>
      <c r="C4" s="43" t="s">
        <v>13</v>
      </c>
      <c r="D4" s="46" t="s">
        <v>14</v>
      </c>
      <c r="E4" s="45" t="s">
        <v>15</v>
      </c>
    </row>
    <row r="5" spans="1:5" ht="99.75">
      <c r="A5" s="155"/>
      <c r="B5" s="119" t="s">
        <v>16</v>
      </c>
      <c r="C5" s="43" t="s">
        <v>17</v>
      </c>
      <c r="D5" s="44" t="s">
        <v>18</v>
      </c>
      <c r="E5" s="47" t="s">
        <v>19</v>
      </c>
    </row>
    <row r="6" spans="1:5" ht="42.75">
      <c r="A6" s="155"/>
      <c r="B6" s="157"/>
      <c r="C6" s="43" t="s">
        <v>20</v>
      </c>
      <c r="D6" s="44" t="s">
        <v>21</v>
      </c>
      <c r="E6" s="47" t="s">
        <v>22</v>
      </c>
    </row>
    <row r="7" spans="1:5" ht="42.75">
      <c r="A7" s="158"/>
      <c r="B7" s="4" t="s">
        <v>23</v>
      </c>
      <c r="C7" s="48" t="s">
        <v>24</v>
      </c>
      <c r="D7" s="49" t="s">
        <v>25</v>
      </c>
      <c r="E7" s="45" t="s">
        <v>26</v>
      </c>
    </row>
    <row r="8" spans="1:5" ht="92.25" customHeight="1">
      <c r="A8" s="120" t="s">
        <v>27</v>
      </c>
      <c r="B8" s="5" t="s">
        <v>28</v>
      </c>
      <c r="C8" s="41" t="s">
        <v>29</v>
      </c>
      <c r="D8" s="37" t="s">
        <v>30</v>
      </c>
      <c r="E8" s="38" t="s">
        <v>31</v>
      </c>
    </row>
    <row r="9" spans="1:5" ht="156.75">
      <c r="A9" s="156"/>
      <c r="B9" s="119" t="s">
        <v>32</v>
      </c>
      <c r="C9" s="43" t="s">
        <v>33</v>
      </c>
      <c r="D9" s="39" t="s">
        <v>34</v>
      </c>
      <c r="E9" s="45" t="s">
        <v>35</v>
      </c>
    </row>
    <row r="10" spans="1:5" ht="101.25" customHeight="1">
      <c r="A10" s="159"/>
      <c r="B10" s="159"/>
      <c r="C10" s="48" t="s">
        <v>36</v>
      </c>
      <c r="D10" s="40" t="s">
        <v>37</v>
      </c>
      <c r="E10" s="160" t="s">
        <v>38</v>
      </c>
    </row>
    <row r="19" spans="4:4" ht="14.25">
      <c r="D19" s="6"/>
    </row>
    <row r="21" spans="4:4" ht="15.75" customHeight="1"/>
    <row r="22" spans="4:4" ht="15.75" customHeight="1"/>
    <row r="23" spans="4:4" ht="15.75" customHeight="1"/>
    <row r="24" spans="4:4" ht="15.75" customHeight="1"/>
    <row r="25" spans="4:4" ht="15.75" customHeight="1"/>
    <row r="26" spans="4:4" ht="15.75" customHeight="1"/>
    <row r="27" spans="4:4" ht="15.75" customHeight="1"/>
    <row r="28" spans="4:4" ht="15.75" customHeight="1"/>
    <row r="29" spans="4:4" ht="15.75" customHeight="1"/>
    <row r="30" spans="4:4" ht="15.75" customHeight="1">
      <c r="D30" s="6"/>
    </row>
    <row r="31" spans="4:4" ht="15.75" customHeight="1">
      <c r="D31" s="6"/>
    </row>
    <row r="32" spans="4:4" ht="15.75" customHeight="1">
      <c r="D32" s="6"/>
    </row>
    <row r="33" spans="4:4" ht="15.75" customHeight="1">
      <c r="D33" s="6"/>
    </row>
    <row r="34" spans="4:4" ht="15.75" customHeight="1">
      <c r="D34" s="6"/>
    </row>
    <row r="35" spans="4:4" ht="15.75" customHeight="1">
      <c r="D35" s="6"/>
    </row>
    <row r="36" spans="4:4" ht="15.75" customHeight="1">
      <c r="D36" s="6"/>
    </row>
    <row r="37" spans="4:4" ht="15.75" customHeight="1">
      <c r="D37" s="6"/>
    </row>
    <row r="38" spans="4:4" ht="15.75" customHeight="1">
      <c r="D38" s="6"/>
    </row>
    <row r="39" spans="4:4" ht="15.75" customHeight="1">
      <c r="D39" s="6"/>
    </row>
    <row r="40" spans="4:4" ht="15.75" customHeight="1">
      <c r="D40" s="6"/>
    </row>
    <row r="41" spans="4:4" ht="15.75" customHeight="1">
      <c r="D41" s="6"/>
    </row>
    <row r="42" spans="4:4" ht="15.75" customHeight="1">
      <c r="D42" s="6"/>
    </row>
    <row r="43" spans="4:4" ht="15.75" customHeight="1">
      <c r="D43" s="7"/>
    </row>
    <row r="44" spans="4:4" ht="15.75" customHeight="1">
      <c r="D44" s="7"/>
    </row>
    <row r="45" spans="4:4" ht="15.75" customHeight="1">
      <c r="D45" s="7"/>
    </row>
    <row r="46" spans="4:4" ht="15.75" customHeight="1">
      <c r="D46" s="7"/>
    </row>
    <row r="47" spans="4:4" ht="15.75" customHeight="1">
      <c r="D47" s="7"/>
    </row>
    <row r="48" spans="4:4" ht="15.75" customHeight="1">
      <c r="D48" s="7"/>
    </row>
    <row r="49" spans="4:4" ht="15.75" customHeight="1">
      <c r="D49" s="7"/>
    </row>
    <row r="50" spans="4:4" ht="15.75" customHeight="1">
      <c r="D50" s="7"/>
    </row>
    <row r="51" spans="4:4" ht="15.75" customHeight="1">
      <c r="D51" s="7"/>
    </row>
    <row r="52" spans="4:4" ht="15.75" customHeight="1">
      <c r="D52" s="7"/>
    </row>
    <row r="53" spans="4:4" ht="15.75" customHeight="1">
      <c r="D53" s="7"/>
    </row>
    <row r="54" spans="4:4" ht="15.75" customHeight="1">
      <c r="D54" s="7"/>
    </row>
    <row r="55" spans="4:4" ht="15.75" customHeight="1">
      <c r="D55" s="7"/>
    </row>
    <row r="56" spans="4:4" ht="15.75" customHeight="1">
      <c r="D56" s="7"/>
    </row>
    <row r="57" spans="4:4" ht="15.75" customHeight="1">
      <c r="D57" s="7"/>
    </row>
    <row r="58" spans="4:4" ht="15.75" customHeight="1">
      <c r="D58" s="7"/>
    </row>
    <row r="59" spans="4:4" ht="15.75" customHeight="1">
      <c r="D59" s="7"/>
    </row>
    <row r="60" spans="4:4" ht="15.75" customHeight="1">
      <c r="D60" s="7"/>
    </row>
    <row r="61" spans="4:4" ht="15.75" customHeight="1">
      <c r="D61" s="7"/>
    </row>
    <row r="62" spans="4:4" ht="15.75" customHeight="1">
      <c r="D62" s="7"/>
    </row>
    <row r="63" spans="4:4" ht="15.75" customHeight="1">
      <c r="D63" s="7"/>
    </row>
    <row r="64" spans="4:4" ht="15.75" customHeight="1">
      <c r="D64" s="7"/>
    </row>
    <row r="65" spans="4:4" ht="15.75" customHeight="1">
      <c r="D65" s="7"/>
    </row>
    <row r="66" spans="4:4" ht="15.75" customHeight="1">
      <c r="D66" s="7"/>
    </row>
    <row r="67" spans="4:4" ht="15.75" customHeight="1">
      <c r="D67" s="7"/>
    </row>
    <row r="68" spans="4:4" ht="15.75" customHeight="1">
      <c r="D68" s="7"/>
    </row>
    <row r="69" spans="4:4" ht="15.75" customHeight="1">
      <c r="D69" s="7"/>
    </row>
    <row r="70" spans="4:4" ht="15.75" customHeight="1">
      <c r="D70" s="7"/>
    </row>
    <row r="71" spans="4:4" ht="15.75" customHeight="1">
      <c r="D71" s="7"/>
    </row>
    <row r="72" spans="4:4" ht="15.75" customHeight="1">
      <c r="D72" s="7"/>
    </row>
    <row r="73" spans="4:4" ht="15.75" customHeight="1">
      <c r="D73" s="7"/>
    </row>
    <row r="74" spans="4:4" ht="15.75" customHeight="1">
      <c r="D74" s="7"/>
    </row>
    <row r="75" spans="4:4" ht="15.75" customHeight="1">
      <c r="D75" s="7"/>
    </row>
    <row r="76" spans="4:4" ht="15.75" customHeight="1">
      <c r="D76" s="7"/>
    </row>
    <row r="77" spans="4:4" ht="15.75" customHeight="1">
      <c r="D77" s="7"/>
    </row>
    <row r="78" spans="4:4" ht="15.75" customHeight="1">
      <c r="D78" s="7"/>
    </row>
    <row r="79" spans="4:4" ht="15.75" customHeight="1">
      <c r="D79" s="7"/>
    </row>
    <row r="80" spans="4:4" ht="15.75" customHeight="1">
      <c r="D80" s="7"/>
    </row>
    <row r="81" spans="4:4" ht="15.75" customHeight="1">
      <c r="D81" s="7"/>
    </row>
    <row r="82" spans="4:4" ht="15.75" customHeight="1">
      <c r="D82" s="7"/>
    </row>
    <row r="83" spans="4:4" ht="15.75" customHeight="1">
      <c r="D83" s="7"/>
    </row>
    <row r="84" spans="4:4" ht="15.75" customHeight="1">
      <c r="D84" s="7"/>
    </row>
    <row r="85" spans="4:4" ht="15.75" customHeight="1">
      <c r="D85" s="7"/>
    </row>
    <row r="86" spans="4:4" ht="15.75" customHeight="1">
      <c r="D86" s="7"/>
    </row>
    <row r="87" spans="4:4" ht="15.75" customHeight="1">
      <c r="D87" s="7"/>
    </row>
    <row r="88" spans="4:4" ht="15.75" customHeight="1">
      <c r="D88" s="7"/>
    </row>
    <row r="89" spans="4:4" ht="15.75" customHeight="1">
      <c r="D89" s="7"/>
    </row>
    <row r="90" spans="4:4" ht="15.75" customHeight="1">
      <c r="D90" s="7"/>
    </row>
    <row r="91" spans="4:4" ht="15.75" customHeight="1">
      <c r="D91" s="7"/>
    </row>
    <row r="92" spans="4:4" ht="15.75" customHeight="1">
      <c r="D92" s="7"/>
    </row>
    <row r="93" spans="4:4" ht="15.75" customHeight="1">
      <c r="D93" s="7"/>
    </row>
    <row r="94" spans="4:4" ht="15.75" customHeight="1">
      <c r="D94" s="7"/>
    </row>
    <row r="95" spans="4:4" ht="15.75" customHeight="1">
      <c r="D95" s="7"/>
    </row>
    <row r="96" spans="4:4" ht="15.75" customHeight="1">
      <c r="D96" s="7"/>
    </row>
    <row r="97" spans="4:4" ht="15.75" customHeight="1">
      <c r="D97" s="7"/>
    </row>
    <row r="98" spans="4:4" ht="15.75" customHeight="1">
      <c r="D98" s="7"/>
    </row>
    <row r="99" spans="4:4" ht="15.75" customHeight="1">
      <c r="D99" s="7"/>
    </row>
    <row r="100" spans="4:4" ht="15.75" customHeight="1">
      <c r="D100" s="7"/>
    </row>
    <row r="101" spans="4:4" ht="15.75" customHeight="1">
      <c r="D101" s="7"/>
    </row>
    <row r="102" spans="4:4" ht="15.75" customHeight="1">
      <c r="D102" s="7"/>
    </row>
    <row r="103" spans="4:4" ht="15.75" customHeight="1">
      <c r="D103" s="7"/>
    </row>
    <row r="104" spans="4:4" ht="15.75" customHeight="1">
      <c r="D104" s="7"/>
    </row>
    <row r="105" spans="4:4" ht="15.75" customHeight="1">
      <c r="D105" s="7"/>
    </row>
    <row r="106" spans="4:4" ht="15.75" customHeight="1">
      <c r="D106" s="7"/>
    </row>
    <row r="107" spans="4:4" ht="15.75" customHeight="1">
      <c r="D107" s="7"/>
    </row>
    <row r="108" spans="4:4" ht="15.75" customHeight="1">
      <c r="D108" s="7"/>
    </row>
    <row r="109" spans="4:4" ht="15.75" customHeight="1">
      <c r="D109" s="7"/>
    </row>
    <row r="110" spans="4:4" ht="15.75" customHeight="1">
      <c r="D110" s="7"/>
    </row>
    <row r="111" spans="4:4" ht="15.75" customHeight="1">
      <c r="D111" s="7"/>
    </row>
    <row r="112" spans="4:4" ht="15.75" customHeight="1">
      <c r="D112" s="7"/>
    </row>
    <row r="113" spans="4:4" ht="15.75" customHeight="1">
      <c r="D113" s="7"/>
    </row>
    <row r="114" spans="4:4" ht="15.75" customHeight="1">
      <c r="D114" s="7"/>
    </row>
    <row r="115" spans="4:4" ht="15.75" customHeight="1">
      <c r="D115" s="7"/>
    </row>
    <row r="116" spans="4:4" ht="15.75" customHeight="1">
      <c r="D116" s="7"/>
    </row>
    <row r="117" spans="4:4" ht="15.75" customHeight="1">
      <c r="D117" s="7"/>
    </row>
    <row r="118" spans="4:4" ht="15.75" customHeight="1">
      <c r="D118" s="7"/>
    </row>
    <row r="119" spans="4:4" ht="15.75" customHeight="1">
      <c r="D119" s="7"/>
    </row>
    <row r="120" spans="4:4" ht="15.75" customHeight="1">
      <c r="D120" s="7"/>
    </row>
    <row r="121" spans="4:4" ht="15.75" customHeight="1">
      <c r="D121" s="7"/>
    </row>
    <row r="122" spans="4:4" ht="15.75" customHeight="1">
      <c r="D122" s="7"/>
    </row>
    <row r="123" spans="4:4" ht="15.75" customHeight="1">
      <c r="D123" s="7"/>
    </row>
    <row r="124" spans="4:4" ht="15.75" customHeight="1">
      <c r="D124" s="7"/>
    </row>
    <row r="125" spans="4:4" ht="15.75" customHeight="1">
      <c r="D125" s="7"/>
    </row>
    <row r="126" spans="4:4" ht="15.75" customHeight="1">
      <c r="D126" s="7"/>
    </row>
    <row r="127" spans="4:4" ht="15.75" customHeight="1">
      <c r="D127" s="7"/>
    </row>
    <row r="128" spans="4:4" ht="15.75" customHeight="1">
      <c r="D128" s="7"/>
    </row>
    <row r="129" spans="4:4" ht="15.75" customHeight="1">
      <c r="D129" s="7"/>
    </row>
    <row r="130" spans="4:4" ht="15.75" customHeight="1">
      <c r="D130" s="7"/>
    </row>
    <row r="131" spans="4:4" ht="15.75" customHeight="1">
      <c r="D131" s="7"/>
    </row>
    <row r="132" spans="4:4" ht="15.75" customHeight="1">
      <c r="D132" s="7"/>
    </row>
    <row r="133" spans="4:4" ht="15.75" customHeight="1">
      <c r="D133" s="7"/>
    </row>
    <row r="134" spans="4:4" ht="15.75" customHeight="1">
      <c r="D134" s="7"/>
    </row>
    <row r="135" spans="4:4" ht="15.75" customHeight="1">
      <c r="D135" s="7"/>
    </row>
    <row r="136" spans="4:4" ht="15.75" customHeight="1">
      <c r="D136" s="7"/>
    </row>
    <row r="137" spans="4:4" ht="15.75" customHeight="1">
      <c r="D137" s="7"/>
    </row>
    <row r="138" spans="4:4" ht="15.75" customHeight="1">
      <c r="D138" s="7"/>
    </row>
    <row r="139" spans="4:4" ht="15.75" customHeight="1">
      <c r="D139" s="7"/>
    </row>
    <row r="140" spans="4:4" ht="15.75" customHeight="1">
      <c r="D140" s="7"/>
    </row>
    <row r="141" spans="4:4" ht="15.75" customHeight="1">
      <c r="D141" s="7"/>
    </row>
    <row r="142" spans="4:4" ht="15.75" customHeight="1">
      <c r="D142" s="7"/>
    </row>
    <row r="143" spans="4:4" ht="15.75" customHeight="1">
      <c r="D143" s="7"/>
    </row>
    <row r="144" spans="4:4" ht="15.75" customHeight="1">
      <c r="D144" s="7"/>
    </row>
    <row r="145" spans="4:4" ht="15.75" customHeight="1">
      <c r="D145" s="7"/>
    </row>
    <row r="146" spans="4:4" ht="15.75" customHeight="1">
      <c r="D146" s="7"/>
    </row>
    <row r="147" spans="4:4" ht="15.75" customHeight="1">
      <c r="D147" s="7"/>
    </row>
    <row r="148" spans="4:4" ht="15.75" customHeight="1">
      <c r="D148" s="7"/>
    </row>
    <row r="149" spans="4:4" ht="15.75" customHeight="1">
      <c r="D149" s="7"/>
    </row>
    <row r="150" spans="4:4" ht="15.75" customHeight="1">
      <c r="D150" s="7"/>
    </row>
    <row r="151" spans="4:4" ht="15.75" customHeight="1">
      <c r="D151" s="7"/>
    </row>
    <row r="152" spans="4:4" ht="15.75" customHeight="1">
      <c r="D152" s="7"/>
    </row>
    <row r="153" spans="4:4" ht="15.75" customHeight="1">
      <c r="D153" s="7"/>
    </row>
    <row r="154" spans="4:4" ht="15.75" customHeight="1">
      <c r="D154" s="7"/>
    </row>
    <row r="155" spans="4:4" ht="15.75" customHeight="1">
      <c r="D155" s="7"/>
    </row>
    <row r="156" spans="4:4" ht="15.75" customHeight="1">
      <c r="D156" s="7"/>
    </row>
    <row r="157" spans="4:4" ht="15.75" customHeight="1">
      <c r="D157" s="7"/>
    </row>
    <row r="158" spans="4:4" ht="15.75" customHeight="1">
      <c r="D158" s="7"/>
    </row>
    <row r="159" spans="4:4" ht="15.75" customHeight="1">
      <c r="D159" s="7"/>
    </row>
    <row r="160" spans="4:4" ht="15.75" customHeight="1">
      <c r="D160" s="7"/>
    </row>
    <row r="161" spans="4:4" ht="15.75" customHeight="1">
      <c r="D161" s="7"/>
    </row>
    <row r="162" spans="4:4" ht="15.75" customHeight="1">
      <c r="D162" s="7"/>
    </row>
    <row r="163" spans="4:4" ht="15.75" customHeight="1">
      <c r="D163" s="7"/>
    </row>
    <row r="164" spans="4:4" ht="15.75" customHeight="1">
      <c r="D164" s="7"/>
    </row>
    <row r="165" spans="4:4" ht="15.75" customHeight="1">
      <c r="D165" s="7"/>
    </row>
    <row r="166" spans="4:4" ht="15.75" customHeight="1">
      <c r="D166" s="7"/>
    </row>
    <row r="167" spans="4:4" ht="15.75" customHeight="1">
      <c r="D167" s="7"/>
    </row>
    <row r="168" spans="4:4" ht="15.75" customHeight="1">
      <c r="D168" s="7"/>
    </row>
    <row r="169" spans="4:4" ht="15.75" customHeight="1">
      <c r="D169" s="7"/>
    </row>
    <row r="170" spans="4:4" ht="15.75" customHeight="1">
      <c r="D170" s="7"/>
    </row>
    <row r="171" spans="4:4" ht="15.75" customHeight="1">
      <c r="D171" s="7"/>
    </row>
    <row r="172" spans="4:4" ht="15.75" customHeight="1">
      <c r="D172" s="7"/>
    </row>
    <row r="173" spans="4:4" ht="15.75" customHeight="1">
      <c r="D173" s="7"/>
    </row>
    <row r="174" spans="4:4" ht="15.75" customHeight="1">
      <c r="D174" s="7"/>
    </row>
    <row r="175" spans="4:4" ht="15.75" customHeight="1">
      <c r="D175" s="7"/>
    </row>
    <row r="176" spans="4:4" ht="15.75" customHeight="1">
      <c r="D176" s="7"/>
    </row>
    <row r="177" spans="4:4" ht="15.75" customHeight="1">
      <c r="D177" s="7"/>
    </row>
    <row r="178" spans="4:4" ht="15.75" customHeight="1">
      <c r="D178" s="7"/>
    </row>
    <row r="179" spans="4:4" ht="15.75" customHeight="1">
      <c r="D179" s="7"/>
    </row>
    <row r="180" spans="4:4" ht="15.75" customHeight="1">
      <c r="D180" s="7"/>
    </row>
    <row r="181" spans="4:4" ht="15.75" customHeight="1">
      <c r="D181" s="7"/>
    </row>
    <row r="182" spans="4:4" ht="15.75" customHeight="1">
      <c r="D182" s="7"/>
    </row>
    <row r="183" spans="4:4" ht="15.75" customHeight="1">
      <c r="D183" s="7"/>
    </row>
    <row r="184" spans="4:4" ht="15.75" customHeight="1">
      <c r="D184" s="7"/>
    </row>
    <row r="185" spans="4:4" ht="15.75" customHeight="1">
      <c r="D185" s="7"/>
    </row>
    <row r="186" spans="4:4" ht="15.75" customHeight="1">
      <c r="D186" s="7"/>
    </row>
    <row r="187" spans="4:4" ht="15.75" customHeight="1">
      <c r="D187" s="7"/>
    </row>
    <row r="188" spans="4:4" ht="15.75" customHeight="1">
      <c r="D188" s="7"/>
    </row>
    <row r="189" spans="4:4" ht="15.75" customHeight="1">
      <c r="D189" s="7"/>
    </row>
    <row r="190" spans="4:4" ht="15.75" customHeight="1">
      <c r="D190" s="7"/>
    </row>
    <row r="191" spans="4:4" ht="15.75" customHeight="1">
      <c r="D191" s="7"/>
    </row>
    <row r="192" spans="4:4" ht="15.75" customHeight="1">
      <c r="D192" s="7"/>
    </row>
    <row r="193" spans="4:4" ht="15.75" customHeight="1">
      <c r="D193" s="7"/>
    </row>
    <row r="194" spans="4:4" ht="15.75" customHeight="1">
      <c r="D194" s="7"/>
    </row>
    <row r="195" spans="4:4" ht="15.75" customHeight="1">
      <c r="D195" s="7"/>
    </row>
    <row r="196" spans="4:4" ht="15.75" customHeight="1">
      <c r="D196" s="7"/>
    </row>
    <row r="197" spans="4:4" ht="15.75" customHeight="1">
      <c r="D197" s="7"/>
    </row>
    <row r="198" spans="4:4" ht="15.75" customHeight="1">
      <c r="D198" s="7"/>
    </row>
    <row r="199" spans="4:4" ht="15.75" customHeight="1">
      <c r="D199" s="7"/>
    </row>
    <row r="200" spans="4:4" ht="15.75" customHeight="1">
      <c r="D200" s="7"/>
    </row>
    <row r="201" spans="4:4" ht="15.75" customHeight="1">
      <c r="D201" s="7"/>
    </row>
    <row r="202" spans="4:4" ht="15.75" customHeight="1">
      <c r="D202" s="7"/>
    </row>
    <row r="203" spans="4:4" ht="15.75" customHeight="1">
      <c r="D203" s="7"/>
    </row>
    <row r="204" spans="4:4" ht="15.75" customHeight="1">
      <c r="D204" s="7"/>
    </row>
    <row r="205" spans="4:4" ht="15.75" customHeight="1">
      <c r="D205" s="7"/>
    </row>
    <row r="206" spans="4:4" ht="15.75" customHeight="1">
      <c r="D206" s="7"/>
    </row>
    <row r="207" spans="4:4" ht="15.75" customHeight="1">
      <c r="D207" s="7"/>
    </row>
    <row r="208" spans="4:4" ht="15.75" customHeight="1">
      <c r="D208" s="7"/>
    </row>
    <row r="209" spans="4:4" ht="15.75" customHeight="1">
      <c r="D209" s="7"/>
    </row>
    <row r="210" spans="4:4" ht="15.75" customHeight="1">
      <c r="D210" s="7"/>
    </row>
    <row r="211" spans="4:4" ht="15.75" customHeight="1">
      <c r="D211" s="7"/>
    </row>
    <row r="212" spans="4:4" ht="15.75" customHeight="1">
      <c r="D212" s="7"/>
    </row>
    <row r="213" spans="4:4" ht="15.75" customHeight="1">
      <c r="D213" s="7"/>
    </row>
    <row r="214" spans="4:4" ht="15.75" customHeight="1">
      <c r="D214" s="7"/>
    </row>
    <row r="215" spans="4:4" ht="15.75" customHeight="1">
      <c r="D215" s="7"/>
    </row>
    <row r="216" spans="4:4" ht="15.75" customHeight="1">
      <c r="D216" s="7"/>
    </row>
    <row r="217" spans="4:4" ht="15.75" customHeight="1">
      <c r="D217" s="7"/>
    </row>
    <row r="218" spans="4:4" ht="15.75" customHeight="1">
      <c r="D218" s="7"/>
    </row>
    <row r="219" spans="4:4" ht="15.75" customHeight="1">
      <c r="D219" s="7"/>
    </row>
    <row r="220" spans="4:4" ht="15.75" customHeight="1">
      <c r="D220" s="7"/>
    </row>
    <row r="221" spans="4:4" ht="15.75" customHeight="1">
      <c r="D221" s="6"/>
    </row>
    <row r="222" spans="4:4" ht="15.75" customHeight="1">
      <c r="D222" s="6"/>
    </row>
    <row r="223" spans="4:4" ht="15.75" customHeight="1">
      <c r="D223" s="6"/>
    </row>
    <row r="224" spans="4:4" ht="15.75" customHeight="1">
      <c r="D224" s="6"/>
    </row>
    <row r="225" spans="4:4" ht="15.75" customHeight="1">
      <c r="D225" s="6"/>
    </row>
    <row r="226" spans="4:4" ht="15.75" customHeight="1">
      <c r="D226" s="6"/>
    </row>
    <row r="227" spans="4:4" ht="15.75" customHeight="1">
      <c r="D227" s="6"/>
    </row>
    <row r="228" spans="4:4" ht="15.75" customHeight="1">
      <c r="D228" s="6"/>
    </row>
    <row r="229" spans="4:4" ht="15.75" customHeight="1">
      <c r="D229" s="6"/>
    </row>
    <row r="230" spans="4:4" ht="15.75" customHeight="1">
      <c r="D230" s="6"/>
    </row>
    <row r="231" spans="4:4" ht="15.75" customHeight="1">
      <c r="D231" s="6"/>
    </row>
    <row r="232" spans="4:4" ht="15.75" customHeight="1">
      <c r="D232" s="6"/>
    </row>
    <row r="233" spans="4:4" ht="15.75" customHeight="1">
      <c r="D233" s="6"/>
    </row>
    <row r="234" spans="4:4" ht="15.75" customHeight="1">
      <c r="D234" s="6"/>
    </row>
    <row r="235" spans="4:4" ht="15.75" customHeight="1">
      <c r="D235" s="6"/>
    </row>
    <row r="236" spans="4:4" ht="15.75" customHeight="1">
      <c r="D236" s="6"/>
    </row>
    <row r="237" spans="4:4" ht="15.75" customHeight="1">
      <c r="D237" s="6"/>
    </row>
    <row r="238" spans="4:4" ht="15.75" customHeight="1">
      <c r="D238" s="6"/>
    </row>
    <row r="239" spans="4:4" ht="15.75" customHeight="1">
      <c r="D239" s="6"/>
    </row>
    <row r="240" spans="4:4" ht="15.75" customHeight="1">
      <c r="D240" s="6"/>
    </row>
    <row r="241" spans="4:4" ht="15.75" customHeight="1">
      <c r="D241" s="6"/>
    </row>
    <row r="242" spans="4:4" ht="15.75" customHeight="1">
      <c r="D242" s="6"/>
    </row>
    <row r="243" spans="4:4" ht="15.75" customHeight="1">
      <c r="D243" s="6"/>
    </row>
    <row r="244" spans="4:4" ht="15.75" customHeight="1">
      <c r="D244" s="6"/>
    </row>
    <row r="245" spans="4:4" ht="15.75" customHeight="1">
      <c r="D245" s="6"/>
    </row>
    <row r="246" spans="4:4" ht="15.75" customHeight="1">
      <c r="D246" s="6"/>
    </row>
    <row r="247" spans="4:4" ht="15.75" customHeight="1">
      <c r="D247" s="6"/>
    </row>
    <row r="248" spans="4:4" ht="15.75" customHeight="1">
      <c r="D248" s="6"/>
    </row>
    <row r="249" spans="4:4" ht="15.75" customHeight="1">
      <c r="D249" s="6"/>
    </row>
    <row r="250" spans="4:4" ht="15.75" customHeight="1">
      <c r="D250" s="6"/>
    </row>
    <row r="251" spans="4:4" ht="15.75" customHeight="1">
      <c r="D251" s="6"/>
    </row>
    <row r="252" spans="4:4" ht="15.75" customHeight="1">
      <c r="D252" s="6"/>
    </row>
    <row r="253" spans="4:4" ht="15.75" customHeight="1">
      <c r="D253" s="6"/>
    </row>
    <row r="254" spans="4:4" ht="15.75" customHeight="1">
      <c r="D254" s="6"/>
    </row>
    <row r="255" spans="4:4" ht="15.75" customHeight="1">
      <c r="D255" s="6"/>
    </row>
    <row r="256" spans="4:4" ht="15.75" customHeight="1">
      <c r="D256" s="6"/>
    </row>
    <row r="257" spans="4:4" ht="15.75" customHeight="1">
      <c r="D257" s="6"/>
    </row>
    <row r="258" spans="4:4" ht="15.75" customHeight="1">
      <c r="D258" s="6"/>
    </row>
    <row r="259" spans="4:4" ht="15.75" customHeight="1">
      <c r="D259" s="6"/>
    </row>
    <row r="260" spans="4:4" ht="15.75" customHeight="1">
      <c r="D260" s="6"/>
    </row>
    <row r="261" spans="4:4" ht="15.75" customHeight="1">
      <c r="D261" s="6"/>
    </row>
    <row r="262" spans="4:4" ht="15.75" customHeight="1">
      <c r="D262" s="6"/>
    </row>
    <row r="263" spans="4:4" ht="15.75" customHeight="1">
      <c r="D263" s="6"/>
    </row>
    <row r="264" spans="4:4" ht="15.75" customHeight="1">
      <c r="D264" s="6"/>
    </row>
    <row r="265" spans="4:4" ht="15.75" customHeight="1">
      <c r="D265" s="6"/>
    </row>
    <row r="266" spans="4:4" ht="15.75" customHeight="1">
      <c r="D266" s="6"/>
    </row>
    <row r="267" spans="4:4" ht="15.75" customHeight="1">
      <c r="D267" s="6"/>
    </row>
    <row r="268" spans="4:4" ht="15.75" customHeight="1">
      <c r="D268" s="6"/>
    </row>
    <row r="269" spans="4:4" ht="15.75" customHeight="1">
      <c r="D269" s="6"/>
    </row>
    <row r="270" spans="4:4" ht="15.75" customHeight="1">
      <c r="D270" s="6"/>
    </row>
    <row r="271" spans="4:4" ht="15.75" customHeight="1">
      <c r="D271" s="6"/>
    </row>
    <row r="272" spans="4:4" ht="15.75" customHeight="1">
      <c r="D272" s="6"/>
    </row>
    <row r="273" spans="4:4" ht="15.75" customHeight="1">
      <c r="D273" s="6"/>
    </row>
    <row r="274" spans="4:4" ht="15.75" customHeight="1">
      <c r="D274" s="6"/>
    </row>
    <row r="275" spans="4:4" ht="15.75" customHeight="1">
      <c r="D275" s="6"/>
    </row>
    <row r="276" spans="4:4" ht="15.75" customHeight="1">
      <c r="D276" s="6"/>
    </row>
    <row r="277" spans="4:4" ht="15.75" customHeight="1">
      <c r="D277" s="6"/>
    </row>
    <row r="278" spans="4:4" ht="15.75" customHeight="1">
      <c r="D278" s="6"/>
    </row>
    <row r="279" spans="4:4" ht="15.75" customHeight="1">
      <c r="D279" s="6"/>
    </row>
    <row r="280" spans="4:4" ht="15.75" customHeight="1">
      <c r="D280" s="6"/>
    </row>
    <row r="281" spans="4:4" ht="15.75" customHeight="1">
      <c r="D281" s="6"/>
    </row>
    <row r="282" spans="4:4" ht="15.75" customHeight="1">
      <c r="D282" s="6"/>
    </row>
    <row r="283" spans="4:4" ht="15.75" customHeight="1">
      <c r="D283" s="6"/>
    </row>
    <row r="284" spans="4:4" ht="15.75" customHeight="1">
      <c r="D284" s="6"/>
    </row>
    <row r="285" spans="4:4" ht="15.75" customHeight="1">
      <c r="D285" s="6"/>
    </row>
    <row r="286" spans="4:4" ht="15.75" customHeight="1">
      <c r="D286" s="6"/>
    </row>
    <row r="287" spans="4:4" ht="15.75" customHeight="1">
      <c r="D287" s="6"/>
    </row>
    <row r="288" spans="4:4" ht="15.75" customHeight="1">
      <c r="D288" s="6"/>
    </row>
    <row r="289" spans="4:4" ht="15.75" customHeight="1">
      <c r="D289" s="6"/>
    </row>
    <row r="290" spans="4:4" ht="15.75" customHeight="1">
      <c r="D290" s="6"/>
    </row>
    <row r="291" spans="4:4" ht="15.75" customHeight="1">
      <c r="D291" s="6"/>
    </row>
    <row r="292" spans="4:4" ht="15.75" customHeight="1">
      <c r="D292" s="6"/>
    </row>
    <row r="293" spans="4:4" ht="15.75" customHeight="1">
      <c r="D293" s="6"/>
    </row>
    <row r="294" spans="4:4" ht="15.75" customHeight="1">
      <c r="D294" s="6"/>
    </row>
    <row r="295" spans="4:4" ht="15.75" customHeight="1">
      <c r="D295" s="6"/>
    </row>
    <row r="296" spans="4:4" ht="15.75" customHeight="1">
      <c r="D296" s="6"/>
    </row>
    <row r="297" spans="4:4" ht="15.75" customHeight="1">
      <c r="D297" s="6"/>
    </row>
    <row r="298" spans="4:4" ht="15.75" customHeight="1">
      <c r="D298" s="6"/>
    </row>
    <row r="299" spans="4:4" ht="15.75" customHeight="1">
      <c r="D299" s="6"/>
    </row>
    <row r="300" spans="4:4" ht="15.75" customHeight="1">
      <c r="D300" s="6"/>
    </row>
    <row r="301" spans="4:4" ht="15.75" customHeight="1">
      <c r="D301" s="6"/>
    </row>
    <row r="302" spans="4:4" ht="15.75" customHeight="1">
      <c r="D302" s="6"/>
    </row>
    <row r="303" spans="4:4" ht="15.75" customHeight="1">
      <c r="D303" s="6"/>
    </row>
    <row r="304" spans="4:4" ht="15.75" customHeight="1">
      <c r="D304" s="6"/>
    </row>
    <row r="305" spans="4:4" ht="15.75" customHeight="1">
      <c r="D305" s="6"/>
    </row>
    <row r="306" spans="4:4" ht="15.75" customHeight="1">
      <c r="D306" s="6"/>
    </row>
    <row r="307" spans="4:4" ht="15.75" customHeight="1">
      <c r="D307" s="6"/>
    </row>
    <row r="308" spans="4:4" ht="15.75" customHeight="1">
      <c r="D308" s="6"/>
    </row>
    <row r="309" spans="4:4" ht="15.75" customHeight="1">
      <c r="D309" s="6"/>
    </row>
    <row r="310" spans="4:4" ht="15.75" customHeight="1">
      <c r="D310" s="6"/>
    </row>
    <row r="311" spans="4:4" ht="15.75" customHeight="1">
      <c r="D311" s="6"/>
    </row>
    <row r="312" spans="4:4" ht="15.75" customHeight="1">
      <c r="D312" s="6"/>
    </row>
    <row r="313" spans="4:4" ht="15.75" customHeight="1">
      <c r="D313" s="6"/>
    </row>
    <row r="314" spans="4:4" ht="15.75" customHeight="1">
      <c r="D314" s="6"/>
    </row>
    <row r="315" spans="4:4" ht="15.75" customHeight="1">
      <c r="D315" s="6"/>
    </row>
    <row r="316" spans="4:4" ht="15.75" customHeight="1">
      <c r="D316" s="6"/>
    </row>
    <row r="317" spans="4:4" ht="15.75" customHeight="1">
      <c r="D317" s="6"/>
    </row>
    <row r="318" spans="4:4" ht="15.75" customHeight="1">
      <c r="D318" s="6"/>
    </row>
    <row r="319" spans="4:4" ht="15.75" customHeight="1">
      <c r="D319" s="6"/>
    </row>
    <row r="320" spans="4:4" ht="15.75" customHeight="1">
      <c r="D320" s="6"/>
    </row>
    <row r="321" spans="4:4" ht="15.75" customHeight="1">
      <c r="D321" s="6"/>
    </row>
    <row r="322" spans="4:4" ht="15.75" customHeight="1">
      <c r="D322" s="6"/>
    </row>
    <row r="323" spans="4:4" ht="15.75" customHeight="1">
      <c r="D323" s="6"/>
    </row>
    <row r="324" spans="4:4" ht="15.75" customHeight="1">
      <c r="D324" s="6"/>
    </row>
    <row r="325" spans="4:4" ht="15.75" customHeight="1">
      <c r="D325" s="6"/>
    </row>
    <row r="326" spans="4:4" ht="15.75" customHeight="1">
      <c r="D326" s="6"/>
    </row>
    <row r="327" spans="4:4" ht="15.75" customHeight="1">
      <c r="D327" s="6"/>
    </row>
    <row r="328" spans="4:4" ht="15.75" customHeight="1">
      <c r="D328" s="6"/>
    </row>
    <row r="329" spans="4:4" ht="15.75" customHeight="1">
      <c r="D329" s="6"/>
    </row>
    <row r="330" spans="4:4" ht="15.75" customHeight="1">
      <c r="D330" s="6"/>
    </row>
    <row r="331" spans="4:4" ht="15.75" customHeight="1">
      <c r="D331" s="6"/>
    </row>
    <row r="332" spans="4:4" ht="15.75" customHeight="1">
      <c r="D332" s="6"/>
    </row>
    <row r="333" spans="4:4" ht="15.75" customHeight="1">
      <c r="D333" s="6"/>
    </row>
    <row r="334" spans="4:4" ht="15.75" customHeight="1">
      <c r="D334" s="6"/>
    </row>
    <row r="335" spans="4:4" ht="15.75" customHeight="1">
      <c r="D335" s="6"/>
    </row>
    <row r="336" spans="4:4" ht="15.75" customHeight="1">
      <c r="D336" s="6"/>
    </row>
    <row r="337" spans="4:4" ht="15.75" customHeight="1">
      <c r="D337" s="6"/>
    </row>
    <row r="338" spans="4:4" ht="15.75" customHeight="1">
      <c r="D338" s="6"/>
    </row>
    <row r="339" spans="4:4" ht="15.75" customHeight="1">
      <c r="D339" s="6"/>
    </row>
    <row r="340" spans="4:4" ht="15.75" customHeight="1">
      <c r="D340" s="6"/>
    </row>
    <row r="341" spans="4:4" ht="15.75" customHeight="1">
      <c r="D341" s="6"/>
    </row>
    <row r="342" spans="4:4" ht="15.75" customHeight="1">
      <c r="D342" s="6"/>
    </row>
    <row r="343" spans="4:4" ht="15.75" customHeight="1">
      <c r="D343" s="6"/>
    </row>
    <row r="344" spans="4:4" ht="15.75" customHeight="1">
      <c r="D344" s="6"/>
    </row>
    <row r="345" spans="4:4" ht="15.75" customHeight="1">
      <c r="D345" s="6"/>
    </row>
    <row r="346" spans="4:4" ht="15.75" customHeight="1">
      <c r="D346" s="6"/>
    </row>
    <row r="347" spans="4:4" ht="15.75" customHeight="1">
      <c r="D347" s="6"/>
    </row>
    <row r="348" spans="4:4" ht="15.75" customHeight="1">
      <c r="D348" s="6"/>
    </row>
    <row r="349" spans="4:4" ht="15.75" customHeight="1">
      <c r="D349" s="6"/>
    </row>
    <row r="350" spans="4:4" ht="15.75" customHeight="1">
      <c r="D350" s="6"/>
    </row>
    <row r="351" spans="4:4" ht="15.75" customHeight="1">
      <c r="D351" s="6"/>
    </row>
    <row r="352" spans="4:4" ht="15.75" customHeight="1">
      <c r="D352" s="6"/>
    </row>
    <row r="353" spans="4:4" ht="15.75" customHeight="1">
      <c r="D353" s="6"/>
    </row>
    <row r="354" spans="4:4" ht="15.75" customHeight="1">
      <c r="D354" s="6"/>
    </row>
    <row r="355" spans="4:4" ht="15.75" customHeight="1">
      <c r="D355" s="6"/>
    </row>
    <row r="356" spans="4:4" ht="15.75" customHeight="1">
      <c r="D356" s="6"/>
    </row>
    <row r="357" spans="4:4" ht="15.75" customHeight="1">
      <c r="D357" s="6"/>
    </row>
    <row r="358" spans="4:4" ht="15.75" customHeight="1">
      <c r="D358" s="6"/>
    </row>
    <row r="359" spans="4:4" ht="15.75" customHeight="1">
      <c r="D359" s="6"/>
    </row>
    <row r="360" spans="4:4" ht="15.75" customHeight="1">
      <c r="D360" s="6"/>
    </row>
    <row r="361" spans="4:4" ht="15.75" customHeight="1">
      <c r="D361" s="6"/>
    </row>
    <row r="362" spans="4:4" ht="15.75" customHeight="1">
      <c r="D362" s="6"/>
    </row>
    <row r="363" spans="4:4" ht="15.75" customHeight="1">
      <c r="D363" s="6"/>
    </row>
    <row r="364" spans="4:4" ht="15.75" customHeight="1">
      <c r="D364" s="6"/>
    </row>
    <row r="365" spans="4:4" ht="15.75" customHeight="1">
      <c r="D365" s="6"/>
    </row>
    <row r="366" spans="4:4" ht="15.75" customHeight="1">
      <c r="D366" s="6"/>
    </row>
    <row r="367" spans="4:4" ht="15.75" customHeight="1">
      <c r="D367" s="6"/>
    </row>
    <row r="368" spans="4:4" ht="15.75" customHeight="1">
      <c r="D368" s="6"/>
    </row>
    <row r="369" spans="4:4" ht="15.75" customHeight="1">
      <c r="D369" s="6"/>
    </row>
    <row r="370" spans="4:4" ht="15.75" customHeight="1">
      <c r="D370" s="6"/>
    </row>
    <row r="371" spans="4:4" ht="15.75" customHeight="1">
      <c r="D371" s="6"/>
    </row>
    <row r="372" spans="4:4" ht="15.75" customHeight="1">
      <c r="D372" s="6"/>
    </row>
    <row r="373" spans="4:4" ht="15.75" customHeight="1">
      <c r="D373" s="6"/>
    </row>
    <row r="374" spans="4:4" ht="15.75" customHeight="1">
      <c r="D374" s="6"/>
    </row>
    <row r="375" spans="4:4" ht="15.75" customHeight="1">
      <c r="D375" s="6"/>
    </row>
    <row r="376" spans="4:4" ht="15.75" customHeight="1">
      <c r="D376" s="6"/>
    </row>
    <row r="377" spans="4:4" ht="15.75" customHeight="1">
      <c r="D377" s="6"/>
    </row>
    <row r="378" spans="4:4" ht="15.75" customHeight="1">
      <c r="D378" s="6"/>
    </row>
    <row r="379" spans="4:4" ht="15.75" customHeight="1">
      <c r="D379" s="6"/>
    </row>
    <row r="380" spans="4:4" ht="15.75" customHeight="1">
      <c r="D380" s="6"/>
    </row>
    <row r="381" spans="4:4" ht="15.75" customHeight="1">
      <c r="D381" s="6"/>
    </row>
    <row r="382" spans="4:4" ht="15.75" customHeight="1">
      <c r="D382" s="6"/>
    </row>
    <row r="383" spans="4:4" ht="15.75" customHeight="1">
      <c r="D383" s="6"/>
    </row>
    <row r="384" spans="4:4" ht="15.75" customHeight="1">
      <c r="D384" s="6"/>
    </row>
    <row r="385" spans="4:4" ht="15.75" customHeight="1">
      <c r="D385" s="6"/>
    </row>
    <row r="386" spans="4:4" ht="15.75" customHeight="1">
      <c r="D386" s="6"/>
    </row>
    <row r="387" spans="4:4" ht="15.75" customHeight="1">
      <c r="D387" s="6"/>
    </row>
    <row r="388" spans="4:4" ht="15.75" customHeight="1">
      <c r="D388" s="6"/>
    </row>
    <row r="389" spans="4:4" ht="15.75" customHeight="1">
      <c r="D389" s="6"/>
    </row>
    <row r="390" spans="4:4" ht="15.75" customHeight="1">
      <c r="D390" s="6"/>
    </row>
    <row r="391" spans="4:4" ht="15.75" customHeight="1">
      <c r="D391" s="6"/>
    </row>
    <row r="392" spans="4:4" ht="15.75" customHeight="1">
      <c r="D392" s="6"/>
    </row>
    <row r="393" spans="4:4" ht="15.75" customHeight="1">
      <c r="D393" s="6"/>
    </row>
    <row r="394" spans="4:4" ht="15.75" customHeight="1">
      <c r="D394" s="6"/>
    </row>
    <row r="395" spans="4:4" ht="15.75" customHeight="1">
      <c r="D395" s="6"/>
    </row>
    <row r="396" spans="4:4" ht="15.75" customHeight="1">
      <c r="D396" s="6"/>
    </row>
    <row r="397" spans="4:4" ht="15.75" customHeight="1">
      <c r="D397" s="6"/>
    </row>
    <row r="398" spans="4:4" ht="15.75" customHeight="1">
      <c r="D398" s="6"/>
    </row>
    <row r="399" spans="4:4" ht="15.75" customHeight="1">
      <c r="D399" s="6"/>
    </row>
    <row r="400" spans="4:4" ht="15.75" customHeight="1">
      <c r="D400" s="6"/>
    </row>
    <row r="401" spans="4:4" ht="15.75" customHeight="1">
      <c r="D401" s="6"/>
    </row>
    <row r="402" spans="4:4" ht="15.75" customHeight="1">
      <c r="D402" s="6"/>
    </row>
    <row r="403" spans="4:4" ht="15.75" customHeight="1">
      <c r="D403" s="6"/>
    </row>
    <row r="404" spans="4:4" ht="15.75" customHeight="1">
      <c r="D404" s="6"/>
    </row>
    <row r="405" spans="4:4" ht="15.75" customHeight="1">
      <c r="D405" s="6"/>
    </row>
    <row r="406" spans="4:4" ht="15.75" customHeight="1">
      <c r="D406" s="6"/>
    </row>
    <row r="407" spans="4:4" ht="15.75" customHeight="1">
      <c r="D407" s="6"/>
    </row>
    <row r="408" spans="4:4" ht="15.75" customHeight="1">
      <c r="D408" s="6"/>
    </row>
    <row r="409" spans="4:4" ht="15.75" customHeight="1">
      <c r="D409" s="6"/>
    </row>
    <row r="410" spans="4:4" ht="15.75" customHeight="1">
      <c r="D410" s="6"/>
    </row>
    <row r="411" spans="4:4" ht="15.75" customHeight="1">
      <c r="D411" s="6"/>
    </row>
    <row r="412" spans="4:4" ht="15.75" customHeight="1">
      <c r="D412" s="6"/>
    </row>
    <row r="413" spans="4:4" ht="15.75" customHeight="1">
      <c r="D413" s="6"/>
    </row>
    <row r="414" spans="4:4" ht="15.75" customHeight="1">
      <c r="D414" s="6"/>
    </row>
    <row r="415" spans="4:4" ht="15.75" customHeight="1">
      <c r="D415" s="6"/>
    </row>
    <row r="416" spans="4:4" ht="15.75" customHeight="1">
      <c r="D416" s="6"/>
    </row>
    <row r="417" spans="4:4" ht="15.75" customHeight="1">
      <c r="D417" s="6"/>
    </row>
    <row r="418" spans="4:4" ht="15.75" customHeight="1">
      <c r="D418" s="6"/>
    </row>
    <row r="419" spans="4:4" ht="15.75" customHeight="1">
      <c r="D419" s="6"/>
    </row>
    <row r="420" spans="4:4" ht="15.75" customHeight="1">
      <c r="D420" s="6"/>
    </row>
    <row r="421" spans="4:4" ht="15.75" customHeight="1">
      <c r="D421" s="6"/>
    </row>
    <row r="422" spans="4:4" ht="15.75" customHeight="1">
      <c r="D422" s="6"/>
    </row>
    <row r="423" spans="4:4" ht="15.75" customHeight="1">
      <c r="D423" s="6"/>
    </row>
    <row r="424" spans="4:4" ht="15.75" customHeight="1">
      <c r="D424" s="6"/>
    </row>
    <row r="425" spans="4:4" ht="15.75" customHeight="1">
      <c r="D425" s="6"/>
    </row>
    <row r="426" spans="4:4" ht="15.75" customHeight="1">
      <c r="D426" s="6"/>
    </row>
    <row r="427" spans="4:4" ht="15.75" customHeight="1">
      <c r="D427" s="6"/>
    </row>
    <row r="428" spans="4:4" ht="15.75" customHeight="1">
      <c r="D428" s="6"/>
    </row>
    <row r="429" spans="4:4" ht="15.75" customHeight="1">
      <c r="D429" s="6"/>
    </row>
    <row r="430" spans="4:4" ht="15.75" customHeight="1">
      <c r="D430" s="6"/>
    </row>
    <row r="431" spans="4:4" ht="15.75" customHeight="1">
      <c r="D431" s="6"/>
    </row>
    <row r="432" spans="4:4" ht="15.75" customHeight="1">
      <c r="D432" s="6"/>
    </row>
    <row r="433" spans="4:4" ht="15.75" customHeight="1">
      <c r="D433" s="6"/>
    </row>
    <row r="434" spans="4:4" ht="15.75" customHeight="1">
      <c r="D434" s="6"/>
    </row>
    <row r="435" spans="4:4" ht="15.75" customHeight="1">
      <c r="D435" s="6"/>
    </row>
    <row r="436" spans="4:4" ht="15.75" customHeight="1">
      <c r="D436" s="6"/>
    </row>
    <row r="437" spans="4:4" ht="15.75" customHeight="1">
      <c r="D437" s="6"/>
    </row>
    <row r="438" spans="4:4" ht="15.75" customHeight="1">
      <c r="D438" s="6"/>
    </row>
    <row r="439" spans="4:4" ht="15.75" customHeight="1">
      <c r="D439" s="6"/>
    </row>
    <row r="440" spans="4:4" ht="15.75" customHeight="1">
      <c r="D440" s="6"/>
    </row>
    <row r="441" spans="4:4" ht="15.75" customHeight="1">
      <c r="D441" s="6"/>
    </row>
    <row r="442" spans="4:4" ht="15.75" customHeight="1">
      <c r="D442" s="6"/>
    </row>
    <row r="443" spans="4:4" ht="15.75" customHeight="1">
      <c r="D443" s="6"/>
    </row>
    <row r="444" spans="4:4" ht="15.75" customHeight="1">
      <c r="D444" s="6"/>
    </row>
    <row r="445" spans="4:4" ht="15.75" customHeight="1">
      <c r="D445" s="6"/>
    </row>
    <row r="446" spans="4:4" ht="15.75" customHeight="1">
      <c r="D446" s="6"/>
    </row>
    <row r="447" spans="4:4" ht="15.75" customHeight="1">
      <c r="D447" s="6"/>
    </row>
    <row r="448" spans="4:4" ht="15.75" customHeight="1">
      <c r="D448" s="6"/>
    </row>
    <row r="449" spans="4:4" ht="15.75" customHeight="1">
      <c r="D449" s="6"/>
    </row>
    <row r="450" spans="4:4" ht="15.75" customHeight="1">
      <c r="D450" s="6"/>
    </row>
    <row r="451" spans="4:4" ht="15.75" customHeight="1">
      <c r="D451" s="6"/>
    </row>
    <row r="452" spans="4:4" ht="15.75" customHeight="1">
      <c r="D452" s="6"/>
    </row>
    <row r="453" spans="4:4" ht="15.75" customHeight="1">
      <c r="D453" s="6"/>
    </row>
    <row r="454" spans="4:4" ht="15.75" customHeight="1">
      <c r="D454" s="6"/>
    </row>
    <row r="455" spans="4:4" ht="15.75" customHeight="1">
      <c r="D455" s="6"/>
    </row>
    <row r="456" spans="4:4" ht="15.75" customHeight="1">
      <c r="D456" s="6"/>
    </row>
    <row r="457" spans="4:4" ht="15.75" customHeight="1">
      <c r="D457" s="6"/>
    </row>
    <row r="458" spans="4:4" ht="15.75" customHeight="1">
      <c r="D458" s="6"/>
    </row>
    <row r="459" spans="4:4" ht="15.75" customHeight="1">
      <c r="D459" s="6"/>
    </row>
    <row r="460" spans="4:4" ht="15.75" customHeight="1">
      <c r="D460" s="6"/>
    </row>
    <row r="461" spans="4:4" ht="15.75" customHeight="1">
      <c r="D461" s="6"/>
    </row>
    <row r="462" spans="4:4" ht="15.75" customHeight="1">
      <c r="D462" s="6"/>
    </row>
    <row r="463" spans="4:4" ht="15.75" customHeight="1">
      <c r="D463" s="6"/>
    </row>
    <row r="464" spans="4:4" ht="15.75" customHeight="1">
      <c r="D464" s="6"/>
    </row>
    <row r="465" spans="4:4" ht="15.75" customHeight="1">
      <c r="D465" s="6"/>
    </row>
    <row r="466" spans="4:4" ht="15.75" customHeight="1">
      <c r="D466" s="6"/>
    </row>
    <row r="467" spans="4:4" ht="15.75" customHeight="1">
      <c r="D467" s="6"/>
    </row>
    <row r="468" spans="4:4" ht="15.75" customHeight="1">
      <c r="D468" s="6"/>
    </row>
    <row r="469" spans="4:4" ht="15.75" customHeight="1">
      <c r="D469" s="6"/>
    </row>
    <row r="470" spans="4:4" ht="15.75" customHeight="1">
      <c r="D470" s="6"/>
    </row>
    <row r="471" spans="4:4" ht="15.75" customHeight="1">
      <c r="D471" s="6"/>
    </row>
    <row r="472" spans="4:4" ht="15.75" customHeight="1">
      <c r="D472" s="6"/>
    </row>
    <row r="473" spans="4:4" ht="15.75" customHeight="1">
      <c r="D473" s="6"/>
    </row>
    <row r="474" spans="4:4" ht="15.75" customHeight="1">
      <c r="D474" s="6"/>
    </row>
    <row r="475" spans="4:4" ht="15.75" customHeight="1">
      <c r="D475" s="6"/>
    </row>
    <row r="476" spans="4:4" ht="15.75" customHeight="1">
      <c r="D476" s="6"/>
    </row>
    <row r="477" spans="4:4" ht="15.75" customHeight="1">
      <c r="D477" s="6"/>
    </row>
    <row r="478" spans="4:4" ht="15.75" customHeight="1">
      <c r="D478" s="6"/>
    </row>
    <row r="479" spans="4:4" ht="15.75" customHeight="1">
      <c r="D479" s="6"/>
    </row>
    <row r="480" spans="4:4" ht="15.75" customHeight="1">
      <c r="D480" s="6"/>
    </row>
    <row r="481" spans="4:4" ht="15.75" customHeight="1">
      <c r="D481" s="6"/>
    </row>
    <row r="482" spans="4:4" ht="15.75" customHeight="1">
      <c r="D482" s="6"/>
    </row>
    <row r="483" spans="4:4" ht="15.75" customHeight="1">
      <c r="D483" s="6"/>
    </row>
    <row r="484" spans="4:4" ht="15.75" customHeight="1">
      <c r="D484" s="6"/>
    </row>
    <row r="485" spans="4:4" ht="15.75" customHeight="1">
      <c r="D485" s="6"/>
    </row>
    <row r="486" spans="4:4" ht="15.75" customHeight="1">
      <c r="D486" s="6"/>
    </row>
    <row r="487" spans="4:4" ht="15.75" customHeight="1">
      <c r="D487" s="6"/>
    </row>
    <row r="488" spans="4:4" ht="15.75" customHeight="1">
      <c r="D488" s="6"/>
    </row>
    <row r="489" spans="4:4" ht="15.75" customHeight="1">
      <c r="D489" s="6"/>
    </row>
    <row r="490" spans="4:4" ht="15.75" customHeight="1">
      <c r="D490" s="6"/>
    </row>
    <row r="491" spans="4:4" ht="15.75" customHeight="1">
      <c r="D491" s="6"/>
    </row>
    <row r="492" spans="4:4" ht="15.75" customHeight="1">
      <c r="D492" s="6"/>
    </row>
    <row r="493" spans="4:4" ht="15.75" customHeight="1">
      <c r="D493" s="6"/>
    </row>
    <row r="494" spans="4:4" ht="15.75" customHeight="1">
      <c r="D494" s="6"/>
    </row>
    <row r="495" spans="4:4" ht="15.75" customHeight="1">
      <c r="D495" s="6"/>
    </row>
    <row r="496" spans="4:4" ht="15.75" customHeight="1">
      <c r="D496" s="6"/>
    </row>
    <row r="497" spans="4:4" ht="15.75" customHeight="1">
      <c r="D497" s="6"/>
    </row>
    <row r="498" spans="4:4" ht="15.75" customHeight="1">
      <c r="D498" s="6"/>
    </row>
    <row r="499" spans="4:4" ht="15.75" customHeight="1">
      <c r="D499" s="6"/>
    </row>
    <row r="500" spans="4:4" ht="15.75" customHeight="1">
      <c r="D500" s="6"/>
    </row>
    <row r="501" spans="4:4" ht="15.75" customHeight="1">
      <c r="D501" s="6"/>
    </row>
    <row r="502" spans="4:4" ht="15.75" customHeight="1">
      <c r="D502" s="6"/>
    </row>
    <row r="503" spans="4:4" ht="15.75" customHeight="1">
      <c r="D503" s="6"/>
    </row>
    <row r="504" spans="4:4" ht="15.75" customHeight="1">
      <c r="D504" s="6"/>
    </row>
    <row r="505" spans="4:4" ht="15.75" customHeight="1">
      <c r="D505" s="6"/>
    </row>
    <row r="506" spans="4:4" ht="15.75" customHeight="1">
      <c r="D506" s="6"/>
    </row>
    <row r="507" spans="4:4" ht="15.75" customHeight="1">
      <c r="D507" s="6"/>
    </row>
    <row r="508" spans="4:4" ht="15.75" customHeight="1">
      <c r="D508" s="6"/>
    </row>
    <row r="509" spans="4:4" ht="15.75" customHeight="1">
      <c r="D509" s="6"/>
    </row>
    <row r="510" spans="4:4" ht="15.75" customHeight="1">
      <c r="D510" s="6"/>
    </row>
    <row r="511" spans="4:4" ht="15.75" customHeight="1">
      <c r="D511" s="6"/>
    </row>
    <row r="512" spans="4:4" ht="15.75" customHeight="1">
      <c r="D512" s="6"/>
    </row>
    <row r="513" spans="4:4" ht="15.75" customHeight="1">
      <c r="D513" s="6"/>
    </row>
    <row r="514" spans="4:4" ht="15.75" customHeight="1">
      <c r="D514" s="6"/>
    </row>
    <row r="515" spans="4:4" ht="15.75" customHeight="1">
      <c r="D515" s="6"/>
    </row>
    <row r="516" spans="4:4" ht="15.75" customHeight="1">
      <c r="D516" s="6"/>
    </row>
    <row r="517" spans="4:4" ht="15.75" customHeight="1">
      <c r="D517" s="6"/>
    </row>
    <row r="518" spans="4:4" ht="15.75" customHeight="1">
      <c r="D518" s="6"/>
    </row>
    <row r="519" spans="4:4" ht="15.75" customHeight="1">
      <c r="D519" s="6"/>
    </row>
    <row r="520" spans="4:4" ht="15.75" customHeight="1">
      <c r="D520" s="6"/>
    </row>
    <row r="521" spans="4:4" ht="15.75" customHeight="1">
      <c r="D521" s="6"/>
    </row>
    <row r="522" spans="4:4" ht="15.75" customHeight="1">
      <c r="D522" s="6"/>
    </row>
    <row r="523" spans="4:4" ht="15.75" customHeight="1">
      <c r="D523" s="6"/>
    </row>
    <row r="524" spans="4:4" ht="15.75" customHeight="1">
      <c r="D524" s="6"/>
    </row>
    <row r="525" spans="4:4" ht="15.75" customHeight="1">
      <c r="D525" s="6"/>
    </row>
    <row r="526" spans="4:4" ht="15.75" customHeight="1">
      <c r="D526" s="6"/>
    </row>
    <row r="527" spans="4:4" ht="15.75" customHeight="1">
      <c r="D527" s="6"/>
    </row>
    <row r="528" spans="4:4" ht="15.75" customHeight="1">
      <c r="D528" s="6"/>
    </row>
    <row r="529" spans="4:4" ht="15.75" customHeight="1">
      <c r="D529" s="6"/>
    </row>
    <row r="530" spans="4:4" ht="15.75" customHeight="1">
      <c r="D530" s="6"/>
    </row>
    <row r="531" spans="4:4" ht="15.75" customHeight="1">
      <c r="D531" s="6"/>
    </row>
    <row r="532" spans="4:4" ht="15.75" customHeight="1">
      <c r="D532" s="6"/>
    </row>
    <row r="533" spans="4:4" ht="15.75" customHeight="1">
      <c r="D533" s="6"/>
    </row>
    <row r="534" spans="4:4" ht="15.75" customHeight="1">
      <c r="D534" s="6"/>
    </row>
    <row r="535" spans="4:4" ht="15.75" customHeight="1">
      <c r="D535" s="6"/>
    </row>
    <row r="536" spans="4:4" ht="15.75" customHeight="1">
      <c r="D536" s="6"/>
    </row>
    <row r="537" spans="4:4" ht="15.75" customHeight="1">
      <c r="D537" s="6"/>
    </row>
    <row r="538" spans="4:4" ht="15.75" customHeight="1">
      <c r="D538" s="6"/>
    </row>
    <row r="539" spans="4:4" ht="15.75" customHeight="1">
      <c r="D539" s="6"/>
    </row>
    <row r="540" spans="4:4" ht="15.75" customHeight="1">
      <c r="D540" s="6"/>
    </row>
    <row r="541" spans="4:4" ht="15.75" customHeight="1">
      <c r="D541" s="6"/>
    </row>
    <row r="542" spans="4:4" ht="15.75" customHeight="1">
      <c r="D542" s="6"/>
    </row>
    <row r="543" spans="4:4" ht="15.75" customHeight="1">
      <c r="D543" s="6"/>
    </row>
    <row r="544" spans="4:4" ht="15.75" customHeight="1">
      <c r="D544" s="6"/>
    </row>
    <row r="545" spans="4:4" ht="15.75" customHeight="1">
      <c r="D545" s="6"/>
    </row>
    <row r="546" spans="4:4" ht="15.75" customHeight="1">
      <c r="D546" s="6"/>
    </row>
    <row r="547" spans="4:4" ht="15.75" customHeight="1">
      <c r="D547" s="6"/>
    </row>
    <row r="548" spans="4:4" ht="15.75" customHeight="1">
      <c r="D548" s="6"/>
    </row>
    <row r="549" spans="4:4" ht="15.75" customHeight="1">
      <c r="D549" s="6"/>
    </row>
    <row r="550" spans="4:4" ht="15.75" customHeight="1">
      <c r="D550" s="6"/>
    </row>
    <row r="551" spans="4:4" ht="15.75" customHeight="1">
      <c r="D551" s="6"/>
    </row>
    <row r="552" spans="4:4" ht="15.75" customHeight="1">
      <c r="D552" s="6"/>
    </row>
    <row r="553" spans="4:4" ht="15.75" customHeight="1">
      <c r="D553" s="6"/>
    </row>
    <row r="554" spans="4:4" ht="15.75" customHeight="1">
      <c r="D554" s="6"/>
    </row>
    <row r="555" spans="4:4" ht="15.75" customHeight="1">
      <c r="D555" s="6"/>
    </row>
    <row r="556" spans="4:4" ht="15.75" customHeight="1">
      <c r="D556" s="6"/>
    </row>
    <row r="557" spans="4:4" ht="15.75" customHeight="1">
      <c r="D557" s="6"/>
    </row>
    <row r="558" spans="4:4" ht="15.75" customHeight="1">
      <c r="D558" s="6"/>
    </row>
    <row r="559" spans="4:4" ht="15.75" customHeight="1">
      <c r="D559" s="6"/>
    </row>
    <row r="560" spans="4:4" ht="15.75" customHeight="1">
      <c r="D560" s="6"/>
    </row>
    <row r="561" spans="4:4" ht="15.75" customHeight="1">
      <c r="D561" s="6"/>
    </row>
    <row r="562" spans="4:4" ht="15.75" customHeight="1">
      <c r="D562" s="6"/>
    </row>
    <row r="563" spans="4:4" ht="15.75" customHeight="1">
      <c r="D563" s="6"/>
    </row>
    <row r="564" spans="4:4" ht="15.75" customHeight="1">
      <c r="D564" s="6"/>
    </row>
    <row r="565" spans="4:4" ht="15.75" customHeight="1">
      <c r="D565" s="6"/>
    </row>
    <row r="566" spans="4:4" ht="15.75" customHeight="1">
      <c r="D566" s="6"/>
    </row>
    <row r="567" spans="4:4" ht="15.75" customHeight="1">
      <c r="D567" s="6"/>
    </row>
    <row r="568" spans="4:4" ht="15.75" customHeight="1">
      <c r="D568" s="6"/>
    </row>
    <row r="569" spans="4:4" ht="15.75" customHeight="1">
      <c r="D569" s="6"/>
    </row>
    <row r="570" spans="4:4" ht="15.75" customHeight="1">
      <c r="D570" s="6"/>
    </row>
    <row r="571" spans="4:4" ht="15.75" customHeight="1">
      <c r="D571" s="6"/>
    </row>
    <row r="572" spans="4:4" ht="15.75" customHeight="1">
      <c r="D572" s="6"/>
    </row>
    <row r="573" spans="4:4" ht="15.75" customHeight="1">
      <c r="D573" s="6"/>
    </row>
    <row r="574" spans="4:4" ht="15.75" customHeight="1">
      <c r="D574" s="6"/>
    </row>
    <row r="575" spans="4:4" ht="15.75" customHeight="1">
      <c r="D575" s="6"/>
    </row>
    <row r="576" spans="4:4" ht="15.75" customHeight="1">
      <c r="D576" s="6"/>
    </row>
    <row r="577" spans="4:4" ht="15.75" customHeight="1">
      <c r="D577" s="6"/>
    </row>
    <row r="578" spans="4:4" ht="15.75" customHeight="1">
      <c r="D578" s="6"/>
    </row>
    <row r="579" spans="4:4" ht="15.75" customHeight="1">
      <c r="D579" s="6"/>
    </row>
    <row r="580" spans="4:4" ht="15.75" customHeight="1">
      <c r="D580" s="6"/>
    </row>
    <row r="581" spans="4:4" ht="15.75" customHeight="1">
      <c r="D581" s="6"/>
    </row>
    <row r="582" spans="4:4" ht="15.75" customHeight="1">
      <c r="D582" s="6"/>
    </row>
    <row r="583" spans="4:4" ht="15.75" customHeight="1">
      <c r="D583" s="6"/>
    </row>
    <row r="584" spans="4:4" ht="15.75" customHeight="1">
      <c r="D584" s="6"/>
    </row>
    <row r="585" spans="4:4" ht="15.75" customHeight="1">
      <c r="D585" s="6"/>
    </row>
    <row r="586" spans="4:4" ht="15.75" customHeight="1">
      <c r="D586" s="6"/>
    </row>
    <row r="587" spans="4:4" ht="15.75" customHeight="1">
      <c r="D587" s="6"/>
    </row>
    <row r="588" spans="4:4" ht="15.75" customHeight="1">
      <c r="D588" s="6"/>
    </row>
    <row r="589" spans="4:4" ht="15.75" customHeight="1">
      <c r="D589" s="6"/>
    </row>
    <row r="590" spans="4:4" ht="15.75" customHeight="1">
      <c r="D590" s="6"/>
    </row>
    <row r="591" spans="4:4" ht="15.75" customHeight="1">
      <c r="D591" s="6"/>
    </row>
    <row r="592" spans="4:4" ht="15.75" customHeight="1">
      <c r="D592" s="6"/>
    </row>
    <row r="593" spans="4:4" ht="15.75" customHeight="1">
      <c r="D593" s="6"/>
    </row>
    <row r="594" spans="4:4" ht="15.75" customHeight="1">
      <c r="D594" s="6"/>
    </row>
    <row r="595" spans="4:4" ht="15.75" customHeight="1">
      <c r="D595" s="6"/>
    </row>
    <row r="596" spans="4:4" ht="15.75" customHeight="1">
      <c r="D596" s="6"/>
    </row>
    <row r="597" spans="4:4" ht="15.75" customHeight="1">
      <c r="D597" s="6"/>
    </row>
    <row r="598" spans="4:4" ht="15.75" customHeight="1">
      <c r="D598" s="6"/>
    </row>
    <row r="599" spans="4:4" ht="15.75" customHeight="1">
      <c r="D599" s="6"/>
    </row>
    <row r="600" spans="4:4" ht="15.75" customHeight="1">
      <c r="D600" s="6"/>
    </row>
    <row r="601" spans="4:4" ht="15.75" customHeight="1">
      <c r="D601" s="6"/>
    </row>
    <row r="602" spans="4:4" ht="15.75" customHeight="1">
      <c r="D602" s="6"/>
    </row>
    <row r="603" spans="4:4" ht="15.75" customHeight="1">
      <c r="D603" s="6"/>
    </row>
    <row r="604" spans="4:4" ht="15.75" customHeight="1">
      <c r="D604" s="6"/>
    </row>
    <row r="605" spans="4:4" ht="15.75" customHeight="1">
      <c r="D605" s="6"/>
    </row>
    <row r="606" spans="4:4" ht="15.75" customHeight="1">
      <c r="D606" s="6"/>
    </row>
    <row r="607" spans="4:4" ht="15.75" customHeight="1">
      <c r="D607" s="6"/>
    </row>
    <row r="608" spans="4:4" ht="15.75" customHeight="1">
      <c r="D608" s="6"/>
    </row>
    <row r="609" spans="4:4" ht="15.75" customHeight="1">
      <c r="D609" s="6"/>
    </row>
    <row r="610" spans="4:4" ht="15.75" customHeight="1">
      <c r="D610" s="6"/>
    </row>
    <row r="611" spans="4:4" ht="15.75" customHeight="1">
      <c r="D611" s="6"/>
    </row>
    <row r="612" spans="4:4" ht="15.75" customHeight="1">
      <c r="D612" s="6"/>
    </row>
    <row r="613" spans="4:4" ht="15.75" customHeight="1">
      <c r="D613" s="6"/>
    </row>
    <row r="614" spans="4:4" ht="15.75" customHeight="1">
      <c r="D614" s="6"/>
    </row>
    <row r="615" spans="4:4" ht="15.75" customHeight="1">
      <c r="D615" s="6"/>
    </row>
    <row r="616" spans="4:4" ht="15.75" customHeight="1">
      <c r="D616" s="6"/>
    </row>
    <row r="617" spans="4:4" ht="15.75" customHeight="1">
      <c r="D617" s="6"/>
    </row>
    <row r="618" spans="4:4" ht="15.75" customHeight="1">
      <c r="D618" s="6"/>
    </row>
    <row r="619" spans="4:4" ht="15.75" customHeight="1">
      <c r="D619" s="6"/>
    </row>
    <row r="620" spans="4:4" ht="15.75" customHeight="1">
      <c r="D620" s="6"/>
    </row>
    <row r="621" spans="4:4" ht="15.75" customHeight="1">
      <c r="D621" s="6"/>
    </row>
    <row r="622" spans="4:4" ht="15.75" customHeight="1">
      <c r="D622" s="6"/>
    </row>
    <row r="623" spans="4:4" ht="15.75" customHeight="1">
      <c r="D623" s="6"/>
    </row>
    <row r="624" spans="4:4" ht="15.75" customHeight="1">
      <c r="D624" s="6"/>
    </row>
    <row r="625" spans="4:4" ht="15.75" customHeight="1">
      <c r="D625" s="6"/>
    </row>
    <row r="626" spans="4:4" ht="15.75" customHeight="1">
      <c r="D626" s="6"/>
    </row>
    <row r="627" spans="4:4" ht="15.75" customHeight="1">
      <c r="D627" s="6"/>
    </row>
    <row r="628" spans="4:4" ht="15.75" customHeight="1">
      <c r="D628" s="6"/>
    </row>
    <row r="629" spans="4:4" ht="15.75" customHeight="1">
      <c r="D629" s="6"/>
    </row>
    <row r="630" spans="4:4" ht="15.75" customHeight="1">
      <c r="D630" s="6"/>
    </row>
    <row r="631" spans="4:4" ht="15.75" customHeight="1">
      <c r="D631" s="6"/>
    </row>
    <row r="632" spans="4:4" ht="15.75" customHeight="1">
      <c r="D632" s="6"/>
    </row>
    <row r="633" spans="4:4" ht="15.75" customHeight="1">
      <c r="D633" s="6"/>
    </row>
    <row r="634" spans="4:4" ht="15.75" customHeight="1">
      <c r="D634" s="6"/>
    </row>
    <row r="635" spans="4:4" ht="15.75" customHeight="1">
      <c r="D635" s="6"/>
    </row>
    <row r="636" spans="4:4" ht="15.75" customHeight="1">
      <c r="D636" s="6"/>
    </row>
    <row r="637" spans="4:4" ht="15.75" customHeight="1">
      <c r="D637" s="6"/>
    </row>
    <row r="638" spans="4:4" ht="15.75" customHeight="1">
      <c r="D638" s="6"/>
    </row>
    <row r="639" spans="4:4" ht="15.75" customHeight="1">
      <c r="D639" s="6"/>
    </row>
    <row r="640" spans="4:4" ht="15.75" customHeight="1">
      <c r="D640" s="6"/>
    </row>
    <row r="641" spans="4:4" ht="15.75" customHeight="1">
      <c r="D641" s="6"/>
    </row>
    <row r="642" spans="4:4" ht="15.75" customHeight="1">
      <c r="D642" s="6"/>
    </row>
    <row r="643" spans="4:4" ht="15.75" customHeight="1">
      <c r="D643" s="6"/>
    </row>
    <row r="644" spans="4:4" ht="15.75" customHeight="1">
      <c r="D644" s="6"/>
    </row>
    <row r="645" spans="4:4" ht="15.75" customHeight="1">
      <c r="D645" s="6"/>
    </row>
    <row r="646" spans="4:4" ht="15.75" customHeight="1">
      <c r="D646" s="6"/>
    </row>
    <row r="647" spans="4:4" ht="15.75" customHeight="1">
      <c r="D647" s="6"/>
    </row>
    <row r="648" spans="4:4" ht="15.75" customHeight="1">
      <c r="D648" s="6"/>
    </row>
    <row r="649" spans="4:4" ht="15.75" customHeight="1">
      <c r="D649" s="6"/>
    </row>
    <row r="650" spans="4:4" ht="15.75" customHeight="1">
      <c r="D650" s="6"/>
    </row>
    <row r="651" spans="4:4" ht="15.75" customHeight="1">
      <c r="D651" s="6"/>
    </row>
    <row r="652" spans="4:4" ht="15.75" customHeight="1">
      <c r="D652" s="6"/>
    </row>
    <row r="653" spans="4:4" ht="15.75" customHeight="1">
      <c r="D653" s="6"/>
    </row>
    <row r="654" spans="4:4" ht="15.75" customHeight="1">
      <c r="D654" s="6"/>
    </row>
    <row r="655" spans="4:4" ht="15.75" customHeight="1">
      <c r="D655" s="6"/>
    </row>
    <row r="656" spans="4:4" ht="15.75" customHeight="1">
      <c r="D656" s="6"/>
    </row>
    <row r="657" spans="4:4" ht="15.75" customHeight="1">
      <c r="D657" s="6"/>
    </row>
    <row r="658" spans="4:4" ht="15.75" customHeight="1">
      <c r="D658" s="6"/>
    </row>
    <row r="659" spans="4:4" ht="15.75" customHeight="1">
      <c r="D659" s="6"/>
    </row>
    <row r="660" spans="4:4" ht="15.75" customHeight="1">
      <c r="D660" s="6"/>
    </row>
    <row r="661" spans="4:4" ht="15.75" customHeight="1">
      <c r="D661" s="6"/>
    </row>
    <row r="662" spans="4:4" ht="15.75" customHeight="1">
      <c r="D662" s="6"/>
    </row>
    <row r="663" spans="4:4" ht="15.75" customHeight="1">
      <c r="D663" s="6"/>
    </row>
    <row r="664" spans="4:4" ht="15.75" customHeight="1">
      <c r="D664" s="6"/>
    </row>
    <row r="665" spans="4:4" ht="15.75" customHeight="1">
      <c r="D665" s="6"/>
    </row>
    <row r="666" spans="4:4" ht="15.75" customHeight="1">
      <c r="D666" s="6"/>
    </row>
    <row r="667" spans="4:4" ht="15.75" customHeight="1">
      <c r="D667" s="6"/>
    </row>
    <row r="668" spans="4:4" ht="15.75" customHeight="1">
      <c r="D668" s="6"/>
    </row>
    <row r="669" spans="4:4" ht="15.75" customHeight="1">
      <c r="D669" s="6"/>
    </row>
    <row r="670" spans="4:4" ht="15.75" customHeight="1">
      <c r="D670" s="6"/>
    </row>
    <row r="671" spans="4:4" ht="15.75" customHeight="1">
      <c r="D671" s="6"/>
    </row>
    <row r="672" spans="4:4" ht="15.75" customHeight="1">
      <c r="D672" s="6"/>
    </row>
    <row r="673" spans="4:4" ht="15.75" customHeight="1">
      <c r="D673" s="6"/>
    </row>
    <row r="674" spans="4:4" ht="15.75" customHeight="1">
      <c r="D674" s="6"/>
    </row>
    <row r="675" spans="4:4" ht="15.75" customHeight="1">
      <c r="D675" s="6"/>
    </row>
    <row r="676" spans="4:4" ht="15.75" customHeight="1">
      <c r="D676" s="6"/>
    </row>
    <row r="677" spans="4:4" ht="15.75" customHeight="1">
      <c r="D677" s="6"/>
    </row>
    <row r="678" spans="4:4" ht="15.75" customHeight="1">
      <c r="D678" s="6"/>
    </row>
    <row r="679" spans="4:4" ht="15.75" customHeight="1">
      <c r="D679" s="6"/>
    </row>
    <row r="680" spans="4:4" ht="15.75" customHeight="1">
      <c r="D680" s="6"/>
    </row>
    <row r="681" spans="4:4" ht="15.75" customHeight="1">
      <c r="D681" s="6"/>
    </row>
    <row r="682" spans="4:4" ht="15.75" customHeight="1">
      <c r="D682" s="6"/>
    </row>
    <row r="683" spans="4:4" ht="15.75" customHeight="1">
      <c r="D683" s="6"/>
    </row>
    <row r="684" spans="4:4" ht="15.75" customHeight="1">
      <c r="D684" s="6"/>
    </row>
    <row r="685" spans="4:4" ht="15.75" customHeight="1">
      <c r="D685" s="6"/>
    </row>
    <row r="686" spans="4:4" ht="15.75" customHeight="1">
      <c r="D686" s="6"/>
    </row>
    <row r="687" spans="4:4" ht="15.75" customHeight="1">
      <c r="D687" s="6"/>
    </row>
    <row r="688" spans="4:4" ht="15.75" customHeight="1">
      <c r="D688" s="6"/>
    </row>
    <row r="689" spans="4:4" ht="15.75" customHeight="1">
      <c r="D689" s="6"/>
    </row>
    <row r="690" spans="4:4" ht="15.75" customHeight="1">
      <c r="D690" s="6"/>
    </row>
    <row r="691" spans="4:4" ht="15.75" customHeight="1">
      <c r="D691" s="6"/>
    </row>
    <row r="692" spans="4:4" ht="15.75" customHeight="1">
      <c r="D692" s="6"/>
    </row>
    <row r="693" spans="4:4" ht="15.75" customHeight="1">
      <c r="D693" s="6"/>
    </row>
    <row r="694" spans="4:4" ht="15.75" customHeight="1">
      <c r="D694" s="6"/>
    </row>
    <row r="695" spans="4:4" ht="15.75" customHeight="1">
      <c r="D695" s="6"/>
    </row>
    <row r="696" spans="4:4" ht="15.75" customHeight="1">
      <c r="D696" s="6"/>
    </row>
    <row r="697" spans="4:4" ht="15.75" customHeight="1">
      <c r="D697" s="6"/>
    </row>
    <row r="698" spans="4:4" ht="15.75" customHeight="1">
      <c r="D698" s="6"/>
    </row>
    <row r="699" spans="4:4" ht="15.75" customHeight="1">
      <c r="D699" s="6"/>
    </row>
    <row r="700" spans="4:4" ht="15.75" customHeight="1">
      <c r="D700" s="6"/>
    </row>
    <row r="701" spans="4:4" ht="15.75" customHeight="1">
      <c r="D701" s="6"/>
    </row>
    <row r="702" spans="4:4" ht="15.75" customHeight="1">
      <c r="D702" s="6"/>
    </row>
    <row r="703" spans="4:4" ht="15.75" customHeight="1">
      <c r="D703" s="6"/>
    </row>
    <row r="704" spans="4:4" ht="15.75" customHeight="1">
      <c r="D704" s="6"/>
    </row>
    <row r="705" spans="4:4" ht="15.75" customHeight="1">
      <c r="D705" s="6"/>
    </row>
    <row r="706" spans="4:4" ht="15.75" customHeight="1">
      <c r="D706" s="6"/>
    </row>
    <row r="707" spans="4:4" ht="15.75" customHeight="1">
      <c r="D707" s="6"/>
    </row>
    <row r="708" spans="4:4" ht="15.75" customHeight="1">
      <c r="D708" s="6"/>
    </row>
    <row r="709" spans="4:4" ht="15.75" customHeight="1">
      <c r="D709" s="6"/>
    </row>
    <row r="710" spans="4:4" ht="15.75" customHeight="1">
      <c r="D710" s="6"/>
    </row>
    <row r="711" spans="4:4" ht="15.75" customHeight="1">
      <c r="D711" s="6"/>
    </row>
    <row r="712" spans="4:4" ht="15.75" customHeight="1">
      <c r="D712" s="6"/>
    </row>
    <row r="713" spans="4:4" ht="15.75" customHeight="1">
      <c r="D713" s="6"/>
    </row>
    <row r="714" spans="4:4" ht="15.75" customHeight="1">
      <c r="D714" s="6"/>
    </row>
    <row r="715" spans="4:4" ht="15.75" customHeight="1">
      <c r="D715" s="6"/>
    </row>
    <row r="716" spans="4:4" ht="15.75" customHeight="1">
      <c r="D716" s="6"/>
    </row>
    <row r="717" spans="4:4" ht="15.75" customHeight="1">
      <c r="D717" s="6"/>
    </row>
    <row r="718" spans="4:4" ht="15.75" customHeight="1">
      <c r="D718" s="6"/>
    </row>
    <row r="719" spans="4:4" ht="15.75" customHeight="1">
      <c r="D719" s="6"/>
    </row>
    <row r="720" spans="4:4" ht="15.75" customHeight="1">
      <c r="D720" s="6"/>
    </row>
    <row r="721" spans="4:4" ht="15.75" customHeight="1">
      <c r="D721" s="6"/>
    </row>
    <row r="722" spans="4:4" ht="15.75" customHeight="1">
      <c r="D722" s="6"/>
    </row>
    <row r="723" spans="4:4" ht="15.75" customHeight="1">
      <c r="D723" s="6"/>
    </row>
    <row r="724" spans="4:4" ht="15.75" customHeight="1">
      <c r="D724" s="6"/>
    </row>
    <row r="725" spans="4:4" ht="15.75" customHeight="1">
      <c r="D725" s="6"/>
    </row>
    <row r="726" spans="4:4" ht="15.75" customHeight="1">
      <c r="D726" s="6"/>
    </row>
    <row r="727" spans="4:4" ht="15.75" customHeight="1">
      <c r="D727" s="6"/>
    </row>
    <row r="728" spans="4:4" ht="15.75" customHeight="1">
      <c r="D728" s="6"/>
    </row>
    <row r="729" spans="4:4" ht="15.75" customHeight="1">
      <c r="D729" s="6"/>
    </row>
    <row r="730" spans="4:4" ht="15.75" customHeight="1">
      <c r="D730" s="6"/>
    </row>
    <row r="731" spans="4:4" ht="15.75" customHeight="1">
      <c r="D731" s="6"/>
    </row>
    <row r="732" spans="4:4" ht="15.75" customHeight="1">
      <c r="D732" s="6"/>
    </row>
    <row r="733" spans="4:4" ht="15.75" customHeight="1">
      <c r="D733" s="6"/>
    </row>
    <row r="734" spans="4:4" ht="15.75" customHeight="1">
      <c r="D734" s="6"/>
    </row>
    <row r="735" spans="4:4" ht="15.75" customHeight="1">
      <c r="D735" s="6"/>
    </row>
    <row r="736" spans="4:4" ht="15.75" customHeight="1">
      <c r="D736" s="6"/>
    </row>
    <row r="737" spans="4:4" ht="15.75" customHeight="1">
      <c r="D737" s="6"/>
    </row>
    <row r="738" spans="4:4" ht="15.75" customHeight="1">
      <c r="D738" s="6"/>
    </row>
    <row r="739" spans="4:4" ht="15.75" customHeight="1">
      <c r="D739" s="6"/>
    </row>
    <row r="740" spans="4:4" ht="15.75" customHeight="1">
      <c r="D740" s="6"/>
    </row>
    <row r="741" spans="4:4" ht="15.75" customHeight="1">
      <c r="D741" s="6"/>
    </row>
    <row r="742" spans="4:4" ht="15.75" customHeight="1">
      <c r="D742" s="6"/>
    </row>
    <row r="743" spans="4:4" ht="15.75" customHeight="1">
      <c r="D743" s="6"/>
    </row>
    <row r="744" spans="4:4" ht="15.75" customHeight="1">
      <c r="D744" s="6"/>
    </row>
    <row r="745" spans="4:4" ht="15.75" customHeight="1">
      <c r="D745" s="6"/>
    </row>
    <row r="746" spans="4:4" ht="15.75" customHeight="1">
      <c r="D746" s="6"/>
    </row>
    <row r="747" spans="4:4" ht="15.75" customHeight="1">
      <c r="D747" s="6"/>
    </row>
    <row r="748" spans="4:4" ht="15.75" customHeight="1">
      <c r="D748" s="6"/>
    </row>
    <row r="749" spans="4:4" ht="15.75" customHeight="1">
      <c r="D749" s="6"/>
    </row>
    <row r="750" spans="4:4" ht="15.75" customHeight="1">
      <c r="D750" s="6"/>
    </row>
    <row r="751" spans="4:4" ht="15.75" customHeight="1">
      <c r="D751" s="6"/>
    </row>
    <row r="752" spans="4:4" ht="15.75" customHeight="1">
      <c r="D752" s="6"/>
    </row>
    <row r="753" spans="4:4" ht="15.75" customHeight="1">
      <c r="D753" s="6"/>
    </row>
    <row r="754" spans="4:4" ht="15.75" customHeight="1">
      <c r="D754" s="6"/>
    </row>
    <row r="755" spans="4:4" ht="15.75" customHeight="1">
      <c r="D755" s="6"/>
    </row>
    <row r="756" spans="4:4" ht="15.75" customHeight="1">
      <c r="D756" s="6"/>
    </row>
    <row r="757" spans="4:4" ht="15.75" customHeight="1">
      <c r="D757" s="6"/>
    </row>
    <row r="758" spans="4:4" ht="15.75" customHeight="1">
      <c r="D758" s="6"/>
    </row>
    <row r="759" spans="4:4" ht="15.75" customHeight="1">
      <c r="D759" s="6"/>
    </row>
    <row r="760" spans="4:4" ht="15.75" customHeight="1">
      <c r="D760" s="6"/>
    </row>
    <row r="761" spans="4:4" ht="15.75" customHeight="1">
      <c r="D761" s="6"/>
    </row>
    <row r="762" spans="4:4" ht="15.75" customHeight="1">
      <c r="D762" s="6"/>
    </row>
    <row r="763" spans="4:4" ht="15.75" customHeight="1">
      <c r="D763" s="6"/>
    </row>
    <row r="764" spans="4:4" ht="15.75" customHeight="1">
      <c r="D764" s="6"/>
    </row>
    <row r="765" spans="4:4" ht="15.75" customHeight="1">
      <c r="D765" s="6"/>
    </row>
    <row r="766" spans="4:4" ht="15.75" customHeight="1">
      <c r="D766" s="6"/>
    </row>
    <row r="767" spans="4:4" ht="15.75" customHeight="1">
      <c r="D767" s="6"/>
    </row>
    <row r="768" spans="4:4" ht="15.75" customHeight="1">
      <c r="D768" s="6"/>
    </row>
    <row r="769" spans="4:4" ht="15.75" customHeight="1">
      <c r="D769" s="6"/>
    </row>
    <row r="770" spans="4:4" ht="15.75" customHeight="1">
      <c r="D770" s="6"/>
    </row>
    <row r="771" spans="4:4" ht="15.75" customHeight="1">
      <c r="D771" s="6"/>
    </row>
    <row r="772" spans="4:4" ht="15.75" customHeight="1">
      <c r="D772" s="6"/>
    </row>
    <row r="773" spans="4:4" ht="15.75" customHeight="1">
      <c r="D773" s="6"/>
    </row>
    <row r="774" spans="4:4" ht="15.75" customHeight="1">
      <c r="D774" s="6"/>
    </row>
    <row r="775" spans="4:4" ht="15.75" customHeight="1">
      <c r="D775" s="6"/>
    </row>
    <row r="776" spans="4:4" ht="15.75" customHeight="1">
      <c r="D776" s="6"/>
    </row>
    <row r="777" spans="4:4" ht="15.75" customHeight="1">
      <c r="D777" s="6"/>
    </row>
    <row r="778" spans="4:4" ht="15.75" customHeight="1">
      <c r="D778" s="6"/>
    </row>
    <row r="779" spans="4:4" ht="15.75" customHeight="1">
      <c r="D779" s="6"/>
    </row>
    <row r="780" spans="4:4" ht="15.75" customHeight="1">
      <c r="D780" s="6"/>
    </row>
    <row r="781" spans="4:4" ht="15.75" customHeight="1">
      <c r="D781" s="6"/>
    </row>
    <row r="782" spans="4:4" ht="15.75" customHeight="1">
      <c r="D782" s="6"/>
    </row>
    <row r="783" spans="4:4" ht="15.75" customHeight="1">
      <c r="D783" s="6"/>
    </row>
    <row r="784" spans="4:4" ht="15.75" customHeight="1">
      <c r="D784" s="6"/>
    </row>
    <row r="785" spans="4:4" ht="15.75" customHeight="1">
      <c r="D785" s="6"/>
    </row>
    <row r="786" spans="4:4" ht="15.75" customHeight="1">
      <c r="D786" s="6"/>
    </row>
    <row r="787" spans="4:4" ht="15.75" customHeight="1">
      <c r="D787" s="6"/>
    </row>
    <row r="788" spans="4:4" ht="15.75" customHeight="1">
      <c r="D788" s="6"/>
    </row>
    <row r="789" spans="4:4" ht="15.75" customHeight="1">
      <c r="D789" s="6"/>
    </row>
    <row r="790" spans="4:4" ht="15.75" customHeight="1">
      <c r="D790" s="6"/>
    </row>
    <row r="791" spans="4:4" ht="15.75" customHeight="1">
      <c r="D791" s="6"/>
    </row>
    <row r="792" spans="4:4" ht="15.75" customHeight="1">
      <c r="D792" s="6"/>
    </row>
    <row r="793" spans="4:4" ht="15.75" customHeight="1">
      <c r="D793" s="6"/>
    </row>
    <row r="794" spans="4:4" ht="15.75" customHeight="1">
      <c r="D794" s="6"/>
    </row>
    <row r="795" spans="4:4" ht="15.75" customHeight="1">
      <c r="D795" s="6"/>
    </row>
    <row r="796" spans="4:4" ht="15.75" customHeight="1">
      <c r="D796" s="6"/>
    </row>
    <row r="797" spans="4:4" ht="15.75" customHeight="1">
      <c r="D797" s="6"/>
    </row>
    <row r="798" spans="4:4" ht="15.75" customHeight="1">
      <c r="D798" s="6"/>
    </row>
    <row r="799" spans="4:4" ht="15.75" customHeight="1">
      <c r="D799" s="6"/>
    </row>
    <row r="800" spans="4:4" ht="15.75" customHeight="1">
      <c r="D800" s="6"/>
    </row>
    <row r="801" spans="4:4" ht="15.75" customHeight="1">
      <c r="D801" s="6"/>
    </row>
    <row r="802" spans="4:4" ht="15.75" customHeight="1">
      <c r="D802" s="6"/>
    </row>
    <row r="803" spans="4:4" ht="15.75" customHeight="1">
      <c r="D803" s="6"/>
    </row>
    <row r="804" spans="4:4" ht="15.75" customHeight="1">
      <c r="D804" s="6"/>
    </row>
    <row r="805" spans="4:4" ht="15.75" customHeight="1">
      <c r="D805" s="6"/>
    </row>
    <row r="806" spans="4:4" ht="15.75" customHeight="1">
      <c r="D806" s="6"/>
    </row>
    <row r="807" spans="4:4" ht="15.75" customHeight="1">
      <c r="D807" s="6"/>
    </row>
    <row r="808" spans="4:4" ht="15.75" customHeight="1">
      <c r="D808" s="6"/>
    </row>
    <row r="809" spans="4:4" ht="15.75" customHeight="1">
      <c r="D809" s="6"/>
    </row>
    <row r="810" spans="4:4" ht="15.75" customHeight="1">
      <c r="D810" s="6"/>
    </row>
    <row r="811" spans="4:4" ht="15.75" customHeight="1">
      <c r="D811" s="6"/>
    </row>
    <row r="812" spans="4:4" ht="15.75" customHeight="1">
      <c r="D812" s="6"/>
    </row>
    <row r="813" spans="4:4" ht="15.75" customHeight="1">
      <c r="D813" s="6"/>
    </row>
    <row r="814" spans="4:4" ht="15.75" customHeight="1">
      <c r="D814" s="6"/>
    </row>
    <row r="815" spans="4:4" ht="15.75" customHeight="1">
      <c r="D815" s="6"/>
    </row>
    <row r="816" spans="4:4" ht="15.75" customHeight="1">
      <c r="D816" s="6"/>
    </row>
    <row r="817" spans="4:4" ht="15.75" customHeight="1">
      <c r="D817" s="6"/>
    </row>
    <row r="818" spans="4:4" ht="15.75" customHeight="1">
      <c r="D818" s="6"/>
    </row>
    <row r="819" spans="4:4" ht="15.75" customHeight="1">
      <c r="D819" s="6"/>
    </row>
    <row r="820" spans="4:4" ht="15.75" customHeight="1">
      <c r="D820" s="6"/>
    </row>
    <row r="821" spans="4:4" ht="15.75" customHeight="1">
      <c r="D821" s="6"/>
    </row>
    <row r="822" spans="4:4" ht="15.75" customHeight="1">
      <c r="D822" s="6"/>
    </row>
    <row r="823" spans="4:4" ht="15.75" customHeight="1">
      <c r="D823" s="6"/>
    </row>
    <row r="824" spans="4:4" ht="15.75" customHeight="1">
      <c r="D824" s="6"/>
    </row>
    <row r="825" spans="4:4" ht="15.75" customHeight="1">
      <c r="D825" s="6"/>
    </row>
    <row r="826" spans="4:4" ht="15.75" customHeight="1">
      <c r="D826" s="6"/>
    </row>
    <row r="827" spans="4:4" ht="15.75" customHeight="1">
      <c r="D827" s="6"/>
    </row>
    <row r="828" spans="4:4" ht="15.75" customHeight="1">
      <c r="D828" s="6"/>
    </row>
    <row r="829" spans="4:4" ht="15.75" customHeight="1">
      <c r="D829" s="6"/>
    </row>
    <row r="830" spans="4:4" ht="15.75" customHeight="1">
      <c r="D830" s="6"/>
    </row>
    <row r="831" spans="4:4" ht="15.75" customHeight="1">
      <c r="D831" s="6"/>
    </row>
    <row r="832" spans="4:4" ht="15.75" customHeight="1">
      <c r="D832" s="6"/>
    </row>
    <row r="833" spans="4:4" ht="15.75" customHeight="1">
      <c r="D833" s="6"/>
    </row>
    <row r="834" spans="4:4" ht="15.75" customHeight="1">
      <c r="D834" s="6"/>
    </row>
    <row r="835" spans="4:4" ht="15.75" customHeight="1">
      <c r="D835" s="6"/>
    </row>
    <row r="836" spans="4:4" ht="15.75" customHeight="1">
      <c r="D836" s="6"/>
    </row>
    <row r="837" spans="4:4" ht="15.75" customHeight="1">
      <c r="D837" s="6"/>
    </row>
    <row r="838" spans="4:4" ht="15.75" customHeight="1">
      <c r="D838" s="6"/>
    </row>
    <row r="839" spans="4:4" ht="15.75" customHeight="1">
      <c r="D839" s="6"/>
    </row>
    <row r="840" spans="4:4" ht="15.75" customHeight="1">
      <c r="D840" s="6"/>
    </row>
    <row r="841" spans="4:4" ht="15.75" customHeight="1">
      <c r="D841" s="6"/>
    </row>
    <row r="842" spans="4:4" ht="15.75" customHeight="1">
      <c r="D842" s="6"/>
    </row>
    <row r="843" spans="4:4" ht="15.75" customHeight="1">
      <c r="D843" s="6"/>
    </row>
    <row r="844" spans="4:4" ht="15.75" customHeight="1">
      <c r="D844" s="6"/>
    </row>
    <row r="845" spans="4:4" ht="15.75" customHeight="1">
      <c r="D845" s="6"/>
    </row>
    <row r="846" spans="4:4" ht="15.75" customHeight="1">
      <c r="D846" s="6"/>
    </row>
    <row r="847" spans="4:4" ht="15.75" customHeight="1">
      <c r="D847" s="6"/>
    </row>
    <row r="848" spans="4:4" ht="15.75" customHeight="1">
      <c r="D848" s="6"/>
    </row>
    <row r="849" spans="4:4" ht="15.75" customHeight="1">
      <c r="D849" s="6"/>
    </row>
    <row r="850" spans="4:4" ht="15.75" customHeight="1">
      <c r="D850" s="6"/>
    </row>
    <row r="851" spans="4:4" ht="15.75" customHeight="1">
      <c r="D851" s="6"/>
    </row>
    <row r="852" spans="4:4" ht="15.75" customHeight="1">
      <c r="D852" s="6"/>
    </row>
    <row r="853" spans="4:4" ht="15.75" customHeight="1">
      <c r="D853" s="6"/>
    </row>
    <row r="854" spans="4:4" ht="15.75" customHeight="1">
      <c r="D854" s="6"/>
    </row>
    <row r="855" spans="4:4" ht="15.75" customHeight="1">
      <c r="D855" s="6"/>
    </row>
    <row r="856" spans="4:4" ht="15.75" customHeight="1">
      <c r="D856" s="6"/>
    </row>
    <row r="857" spans="4:4" ht="15.75" customHeight="1">
      <c r="D857" s="6"/>
    </row>
    <row r="858" spans="4:4" ht="15.75" customHeight="1">
      <c r="D858" s="6"/>
    </row>
    <row r="859" spans="4:4" ht="15.75" customHeight="1">
      <c r="D859" s="6"/>
    </row>
    <row r="860" spans="4:4" ht="15.75" customHeight="1">
      <c r="D860" s="6"/>
    </row>
    <row r="861" spans="4:4" ht="15.75" customHeight="1">
      <c r="D861" s="6"/>
    </row>
    <row r="862" spans="4:4" ht="15.75" customHeight="1">
      <c r="D862" s="6"/>
    </row>
    <row r="863" spans="4:4" ht="15.75" customHeight="1">
      <c r="D863" s="6"/>
    </row>
    <row r="864" spans="4:4" ht="15.75" customHeight="1">
      <c r="D864" s="6"/>
    </row>
    <row r="865" spans="4:4" ht="15.75" customHeight="1">
      <c r="D865" s="6"/>
    </row>
    <row r="866" spans="4:4" ht="15.75" customHeight="1">
      <c r="D866" s="6"/>
    </row>
    <row r="867" spans="4:4" ht="15.75" customHeight="1">
      <c r="D867" s="6"/>
    </row>
    <row r="868" spans="4:4" ht="15.75" customHeight="1">
      <c r="D868" s="6"/>
    </row>
    <row r="869" spans="4:4" ht="15.75" customHeight="1">
      <c r="D869" s="6"/>
    </row>
    <row r="870" spans="4:4" ht="15.75" customHeight="1">
      <c r="D870" s="6"/>
    </row>
    <row r="871" spans="4:4" ht="15.75" customHeight="1">
      <c r="D871" s="6"/>
    </row>
    <row r="872" spans="4:4" ht="15.75" customHeight="1">
      <c r="D872" s="6"/>
    </row>
    <row r="873" spans="4:4" ht="15.75" customHeight="1">
      <c r="D873" s="6"/>
    </row>
    <row r="874" spans="4:4" ht="15.75" customHeight="1">
      <c r="D874" s="6"/>
    </row>
    <row r="875" spans="4:4" ht="15.75" customHeight="1">
      <c r="D875" s="6"/>
    </row>
    <row r="876" spans="4:4" ht="15.75" customHeight="1">
      <c r="D876" s="6"/>
    </row>
    <row r="877" spans="4:4" ht="15.75" customHeight="1">
      <c r="D877" s="6"/>
    </row>
    <row r="878" spans="4:4" ht="15.75" customHeight="1">
      <c r="D878" s="6"/>
    </row>
    <row r="879" spans="4:4" ht="15.75" customHeight="1">
      <c r="D879" s="6"/>
    </row>
    <row r="880" spans="4:4" ht="15.75" customHeight="1">
      <c r="D880" s="6"/>
    </row>
    <row r="881" spans="4:4" ht="15.75" customHeight="1">
      <c r="D881" s="6"/>
    </row>
    <row r="882" spans="4:4" ht="15.75" customHeight="1">
      <c r="D882" s="6"/>
    </row>
    <row r="883" spans="4:4" ht="15.75" customHeight="1">
      <c r="D883" s="6"/>
    </row>
    <row r="884" spans="4:4" ht="15.75" customHeight="1">
      <c r="D884" s="6"/>
    </row>
    <row r="885" spans="4:4" ht="15.75" customHeight="1">
      <c r="D885" s="6"/>
    </row>
    <row r="886" spans="4:4" ht="15.75" customHeight="1">
      <c r="D886" s="6"/>
    </row>
    <row r="887" spans="4:4" ht="15.75" customHeight="1">
      <c r="D887" s="6"/>
    </row>
    <row r="888" spans="4:4" ht="15.75" customHeight="1">
      <c r="D888" s="6"/>
    </row>
    <row r="889" spans="4:4" ht="15.75" customHeight="1">
      <c r="D889" s="6"/>
    </row>
    <row r="890" spans="4:4" ht="15.75" customHeight="1">
      <c r="D890" s="6"/>
    </row>
    <row r="891" spans="4:4" ht="15.75" customHeight="1">
      <c r="D891" s="6"/>
    </row>
    <row r="892" spans="4:4" ht="15.75" customHeight="1">
      <c r="D892" s="6"/>
    </row>
    <row r="893" spans="4:4" ht="15.75" customHeight="1">
      <c r="D893" s="6"/>
    </row>
    <row r="894" spans="4:4" ht="15.75" customHeight="1">
      <c r="D894" s="6"/>
    </row>
    <row r="895" spans="4:4" ht="15.75" customHeight="1">
      <c r="D895" s="6"/>
    </row>
    <row r="896" spans="4:4" ht="15.75" customHeight="1">
      <c r="D896" s="6"/>
    </row>
    <row r="897" spans="4:4" ht="15.75" customHeight="1">
      <c r="D897" s="6"/>
    </row>
    <row r="898" spans="4:4" ht="15.75" customHeight="1">
      <c r="D898" s="6"/>
    </row>
    <row r="899" spans="4:4" ht="15.75" customHeight="1">
      <c r="D899" s="6"/>
    </row>
    <row r="900" spans="4:4" ht="15.75" customHeight="1">
      <c r="D900" s="6"/>
    </row>
    <row r="901" spans="4:4" ht="15.75" customHeight="1">
      <c r="D901" s="6"/>
    </row>
    <row r="902" spans="4:4" ht="15.75" customHeight="1">
      <c r="D902" s="6"/>
    </row>
    <row r="903" spans="4:4" ht="15.75" customHeight="1">
      <c r="D903" s="6"/>
    </row>
    <row r="904" spans="4:4" ht="15.75" customHeight="1">
      <c r="D904" s="6"/>
    </row>
    <row r="905" spans="4:4" ht="15.75" customHeight="1">
      <c r="D905" s="6"/>
    </row>
    <row r="906" spans="4:4" ht="15.75" customHeight="1">
      <c r="D906" s="6"/>
    </row>
    <row r="907" spans="4:4" ht="15.75" customHeight="1">
      <c r="D907" s="6"/>
    </row>
    <row r="908" spans="4:4" ht="15.75" customHeight="1">
      <c r="D908" s="6"/>
    </row>
    <row r="909" spans="4:4" ht="15.75" customHeight="1">
      <c r="D909" s="6"/>
    </row>
    <row r="910" spans="4:4" ht="15.75" customHeight="1">
      <c r="D910" s="6"/>
    </row>
    <row r="911" spans="4:4" ht="15.75" customHeight="1">
      <c r="D911" s="6"/>
    </row>
    <row r="912" spans="4:4" ht="15.75" customHeight="1">
      <c r="D912" s="6"/>
    </row>
    <row r="913" spans="4:4" ht="15.75" customHeight="1">
      <c r="D913" s="6"/>
    </row>
    <row r="914" spans="4:4" ht="15.75" customHeight="1">
      <c r="D914" s="6"/>
    </row>
    <row r="915" spans="4:4" ht="15.75" customHeight="1">
      <c r="D915" s="6"/>
    </row>
    <row r="916" spans="4:4" ht="15.75" customHeight="1">
      <c r="D916" s="6"/>
    </row>
    <row r="917" spans="4:4" ht="15.75" customHeight="1">
      <c r="D917" s="6"/>
    </row>
    <row r="918" spans="4:4" ht="15.75" customHeight="1">
      <c r="D918" s="6"/>
    </row>
    <row r="919" spans="4:4" ht="15.75" customHeight="1">
      <c r="D919" s="6"/>
    </row>
    <row r="920" spans="4:4" ht="15.75" customHeight="1">
      <c r="D920" s="6"/>
    </row>
    <row r="921" spans="4:4" ht="15.75" customHeight="1">
      <c r="D921" s="6"/>
    </row>
    <row r="922" spans="4:4" ht="15.75" customHeight="1">
      <c r="D922" s="6"/>
    </row>
    <row r="923" spans="4:4" ht="15.75" customHeight="1">
      <c r="D923" s="6"/>
    </row>
    <row r="924" spans="4:4" ht="15.75" customHeight="1">
      <c r="D924" s="6"/>
    </row>
    <row r="925" spans="4:4" ht="15.75" customHeight="1">
      <c r="D925" s="6"/>
    </row>
    <row r="926" spans="4:4" ht="15.75" customHeight="1">
      <c r="D926" s="6"/>
    </row>
    <row r="927" spans="4:4" ht="15.75" customHeight="1">
      <c r="D927" s="6"/>
    </row>
    <row r="928" spans="4:4" ht="15.75" customHeight="1">
      <c r="D928" s="6"/>
    </row>
    <row r="929" spans="4:4" ht="15.75" customHeight="1">
      <c r="D929" s="6"/>
    </row>
    <row r="930" spans="4:4" ht="15.75" customHeight="1">
      <c r="D930" s="6"/>
    </row>
    <row r="931" spans="4:4" ht="15.75" customHeight="1">
      <c r="D931" s="6"/>
    </row>
    <row r="932" spans="4:4" ht="15.75" customHeight="1">
      <c r="D932" s="6"/>
    </row>
    <row r="933" spans="4:4" ht="15.75" customHeight="1">
      <c r="D933" s="6"/>
    </row>
    <row r="934" spans="4:4" ht="15.75" customHeight="1">
      <c r="D934" s="6"/>
    </row>
    <row r="935" spans="4:4" ht="15.75" customHeight="1">
      <c r="D935" s="6"/>
    </row>
    <row r="936" spans="4:4" ht="15.75" customHeight="1">
      <c r="D936" s="6"/>
    </row>
    <row r="937" spans="4:4" ht="15.75" customHeight="1">
      <c r="D937" s="6"/>
    </row>
    <row r="938" spans="4:4" ht="15.75" customHeight="1">
      <c r="D938" s="6"/>
    </row>
    <row r="939" spans="4:4" ht="15.75" customHeight="1">
      <c r="D939" s="6"/>
    </row>
    <row r="940" spans="4:4" ht="15.75" customHeight="1">
      <c r="D940" s="6"/>
    </row>
    <row r="941" spans="4:4" ht="15.75" customHeight="1">
      <c r="D941" s="6"/>
    </row>
    <row r="942" spans="4:4" ht="15.75" customHeight="1">
      <c r="D942" s="6"/>
    </row>
    <row r="943" spans="4:4" ht="15.75" customHeight="1">
      <c r="D943" s="6"/>
    </row>
    <row r="944" spans="4:4" ht="15.75" customHeight="1">
      <c r="D944" s="6"/>
    </row>
    <row r="945" spans="4:4" ht="15.75" customHeight="1">
      <c r="D945" s="6"/>
    </row>
    <row r="946" spans="4:4" ht="15.75" customHeight="1">
      <c r="D946" s="6"/>
    </row>
    <row r="947" spans="4:4" ht="15.75" customHeight="1">
      <c r="D947" s="6"/>
    </row>
    <row r="948" spans="4:4" ht="15.75" customHeight="1">
      <c r="D948" s="6"/>
    </row>
    <row r="949" spans="4:4" ht="15.75" customHeight="1">
      <c r="D949" s="6"/>
    </row>
    <row r="950" spans="4:4" ht="15.75" customHeight="1">
      <c r="D950" s="6"/>
    </row>
    <row r="951" spans="4:4" ht="15.75" customHeight="1">
      <c r="D951" s="6"/>
    </row>
    <row r="952" spans="4:4" ht="15.75" customHeight="1">
      <c r="D952" s="6"/>
    </row>
    <row r="953" spans="4:4" ht="15.75" customHeight="1">
      <c r="D953" s="6"/>
    </row>
    <row r="954" spans="4:4" ht="15.75" customHeight="1">
      <c r="D954" s="6"/>
    </row>
    <row r="955" spans="4:4" ht="15.75" customHeight="1">
      <c r="D955" s="6"/>
    </row>
    <row r="956" spans="4:4" ht="15.75" customHeight="1">
      <c r="D956" s="6"/>
    </row>
    <row r="957" spans="4:4" ht="15.75" customHeight="1">
      <c r="D957" s="6"/>
    </row>
    <row r="958" spans="4:4" ht="15.75" customHeight="1">
      <c r="D958" s="6"/>
    </row>
    <row r="959" spans="4:4" ht="15.75" customHeight="1">
      <c r="D959" s="6"/>
    </row>
    <row r="960" spans="4:4" ht="15.75" customHeight="1">
      <c r="D960" s="6"/>
    </row>
    <row r="961" spans="4:4" ht="15.75" customHeight="1">
      <c r="D961" s="6"/>
    </row>
    <row r="962" spans="4:4" ht="15.75" customHeight="1">
      <c r="D962" s="6"/>
    </row>
    <row r="963" spans="4:4" ht="15.75" customHeight="1">
      <c r="D963" s="6"/>
    </row>
    <row r="964" spans="4:4" ht="15.75" customHeight="1">
      <c r="D964" s="6"/>
    </row>
    <row r="965" spans="4:4" ht="15.75" customHeight="1">
      <c r="D965" s="6"/>
    </row>
    <row r="966" spans="4:4" ht="15.75" customHeight="1">
      <c r="D966" s="6"/>
    </row>
    <row r="967" spans="4:4" ht="15.75" customHeight="1">
      <c r="D967" s="6"/>
    </row>
    <row r="968" spans="4:4" ht="15.75" customHeight="1">
      <c r="D968" s="6"/>
    </row>
    <row r="969" spans="4:4" ht="15.75" customHeight="1">
      <c r="D969" s="6"/>
    </row>
    <row r="970" spans="4:4" ht="15.75" customHeight="1">
      <c r="D970" s="6"/>
    </row>
    <row r="971" spans="4:4" ht="15.75" customHeight="1">
      <c r="D971" s="6"/>
    </row>
    <row r="972" spans="4:4" ht="15.75" customHeight="1">
      <c r="D972" s="6"/>
    </row>
    <row r="973" spans="4:4" ht="15.75" customHeight="1">
      <c r="D973" s="6"/>
    </row>
    <row r="974" spans="4:4" ht="15.75" customHeight="1">
      <c r="D974" s="6"/>
    </row>
    <row r="975" spans="4:4" ht="15.75" customHeight="1">
      <c r="D975" s="6"/>
    </row>
    <row r="976" spans="4:4" ht="15.75" customHeight="1">
      <c r="D976" s="6"/>
    </row>
    <row r="977" spans="4:4" ht="15.75" customHeight="1">
      <c r="D977" s="6"/>
    </row>
    <row r="978" spans="4:4" ht="15.75" customHeight="1">
      <c r="D978" s="6"/>
    </row>
    <row r="979" spans="4:4" ht="15.75" customHeight="1">
      <c r="D979" s="6"/>
    </row>
    <row r="980" spans="4:4" ht="15.75" customHeight="1">
      <c r="D980" s="6"/>
    </row>
    <row r="981" spans="4:4" ht="15.75" customHeight="1">
      <c r="D981" s="6"/>
    </row>
    <row r="982" spans="4:4" ht="15.75" customHeight="1">
      <c r="D982" s="6"/>
    </row>
    <row r="983" spans="4:4" ht="15.75" customHeight="1">
      <c r="D983" s="6"/>
    </row>
    <row r="984" spans="4:4" ht="15.75" customHeight="1">
      <c r="D984" s="6"/>
    </row>
    <row r="985" spans="4:4" ht="15.75" customHeight="1">
      <c r="D985" s="6"/>
    </row>
    <row r="986" spans="4:4" ht="15.75" customHeight="1">
      <c r="D986" s="6"/>
    </row>
    <row r="987" spans="4:4" ht="15.75" customHeight="1">
      <c r="D987" s="6"/>
    </row>
    <row r="988" spans="4:4" ht="15.75" customHeight="1">
      <c r="D988" s="6"/>
    </row>
    <row r="989" spans="4:4" ht="15.75" customHeight="1">
      <c r="D989" s="6"/>
    </row>
    <row r="990" spans="4:4" ht="15.75" customHeight="1">
      <c r="D990" s="6"/>
    </row>
    <row r="991" spans="4:4" ht="15.75" customHeight="1">
      <c r="D991" s="6"/>
    </row>
    <row r="992" spans="4:4" ht="15.75" customHeight="1">
      <c r="D992" s="6"/>
    </row>
    <row r="993" spans="4:4" ht="15.75" customHeight="1">
      <c r="D993" s="6"/>
    </row>
    <row r="994" spans="4:4" ht="15.75" customHeight="1">
      <c r="D994" s="6"/>
    </row>
    <row r="995" spans="4:4" ht="15.75" customHeight="1">
      <c r="D995" s="6"/>
    </row>
    <row r="996" spans="4:4" ht="15.75" customHeight="1">
      <c r="D996" s="6"/>
    </row>
    <row r="997" spans="4:4" ht="15.75" customHeight="1">
      <c r="D997" s="6"/>
    </row>
    <row r="998" spans="4:4" ht="15.75" customHeight="1">
      <c r="D998" s="6"/>
    </row>
    <row r="999" spans="4:4" ht="15.75" customHeight="1">
      <c r="D999" s="6"/>
    </row>
    <row r="1000" spans="4:4" ht="15.75" customHeight="1">
      <c r="D1000" s="6"/>
    </row>
  </sheetData>
  <mergeCells count="5">
    <mergeCell ref="A2:A7"/>
    <mergeCell ref="B2:B4"/>
    <mergeCell ref="B5:B6"/>
    <mergeCell ref="A8:A10"/>
    <mergeCell ref="B9:B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B4433-C9B2-4D0D-9863-CDC0F990FA74}">
  <sheetPr>
    <tabColor rgb="FFFFFF00"/>
  </sheetPr>
  <dimension ref="A1:K32"/>
  <sheetViews>
    <sheetView workbookViewId="0">
      <selection activeCell="B33" sqref="B33"/>
    </sheetView>
  </sheetViews>
  <sheetFormatPr defaultColWidth="11.42578125" defaultRowHeight="14.25"/>
  <cols>
    <col min="1" max="1" width="7.85546875" style="8" customWidth="1"/>
    <col min="2" max="2" width="63.28515625" style="8" bestFit="1" customWidth="1"/>
    <col min="3" max="4" width="11.42578125" style="82"/>
    <col min="5" max="9" width="13.28515625" style="86" customWidth="1"/>
    <col min="10" max="16384" width="11.42578125" style="8"/>
  </cols>
  <sheetData>
    <row r="1" spans="1:9" ht="15.75" customHeight="1">
      <c r="A1" s="122" t="s">
        <v>39</v>
      </c>
      <c r="B1" s="122"/>
      <c r="C1" s="122"/>
      <c r="D1" s="122"/>
      <c r="E1" s="122"/>
      <c r="F1" s="122"/>
      <c r="G1" s="122"/>
      <c r="H1" s="122"/>
      <c r="I1" s="122"/>
    </row>
    <row r="2" spans="1:9">
      <c r="A2" s="123"/>
      <c r="B2" s="123"/>
      <c r="C2" s="123"/>
      <c r="D2" s="123"/>
      <c r="E2" s="123"/>
      <c r="F2" s="123"/>
      <c r="G2" s="123"/>
      <c r="H2" s="123"/>
      <c r="I2" s="123"/>
    </row>
    <row r="3" spans="1:9" s="76" customFormat="1" ht="31.5">
      <c r="A3" s="74" t="s">
        <v>40</v>
      </c>
      <c r="B3" s="74" t="s">
        <v>41</v>
      </c>
      <c r="C3" s="74" t="s">
        <v>42</v>
      </c>
      <c r="D3" s="74" t="s">
        <v>43</v>
      </c>
      <c r="E3" s="75" t="s">
        <v>44</v>
      </c>
      <c r="F3" s="74" t="s">
        <v>45</v>
      </c>
      <c r="G3" s="74" t="s">
        <v>46</v>
      </c>
      <c r="H3" s="74" t="s">
        <v>47</v>
      </c>
      <c r="I3" s="74" t="s">
        <v>48</v>
      </c>
    </row>
    <row r="4" spans="1:9">
      <c r="A4" s="77"/>
      <c r="B4" s="78" t="s">
        <v>49</v>
      </c>
      <c r="C4" s="79"/>
      <c r="D4" s="79"/>
      <c r="E4" s="80"/>
      <c r="F4" s="81">
        <f>SUM(F5:F24)</f>
        <v>100960</v>
      </c>
      <c r="G4" s="81">
        <f>SUM(G5:G24)</f>
        <v>67510</v>
      </c>
      <c r="H4" s="81">
        <f>SUM(H5:H24)</f>
        <v>33200</v>
      </c>
      <c r="I4" s="80"/>
    </row>
    <row r="5" spans="1:9">
      <c r="A5" s="77"/>
      <c r="B5" s="161" t="s">
        <v>50</v>
      </c>
      <c r="C5" s="162" t="s">
        <v>51</v>
      </c>
      <c r="D5" s="79">
        <v>4</v>
      </c>
      <c r="E5" s="80">
        <v>2000</v>
      </c>
      <c r="F5" s="80">
        <f>E5*D5</f>
        <v>8000</v>
      </c>
      <c r="G5" s="80"/>
      <c r="H5" s="80">
        <f>F5</f>
        <v>8000</v>
      </c>
      <c r="I5" s="80"/>
    </row>
    <row r="6" spans="1:9">
      <c r="A6" s="77"/>
      <c r="B6" s="78" t="s">
        <v>52</v>
      </c>
      <c r="C6" s="79"/>
      <c r="D6" s="79"/>
      <c r="E6" s="80"/>
      <c r="F6" s="80">
        <f t="shared" ref="F6:F30" si="0">E6*D6</f>
        <v>0</v>
      </c>
      <c r="G6" s="80"/>
      <c r="H6" s="80"/>
      <c r="I6" s="80"/>
    </row>
    <row r="7" spans="1:9">
      <c r="A7" s="77"/>
      <c r="B7" s="77" t="s">
        <v>53</v>
      </c>
      <c r="C7" s="79" t="s">
        <v>54</v>
      </c>
      <c r="D7" s="79">
        <v>4</v>
      </c>
      <c r="E7" s="80">
        <v>1150</v>
      </c>
      <c r="F7" s="80">
        <f t="shared" si="0"/>
        <v>4600</v>
      </c>
      <c r="G7" s="80">
        <f>F7</f>
        <v>4600</v>
      </c>
      <c r="H7" s="80"/>
      <c r="I7" s="80"/>
    </row>
    <row r="8" spans="1:9">
      <c r="A8" s="77"/>
      <c r="B8" s="78" t="s">
        <v>55</v>
      </c>
      <c r="C8" s="79"/>
      <c r="D8" s="79"/>
      <c r="E8" s="80"/>
      <c r="F8" s="80">
        <f t="shared" si="0"/>
        <v>0</v>
      </c>
      <c r="G8" s="80"/>
      <c r="H8" s="80"/>
      <c r="I8" s="80"/>
    </row>
    <row r="9" spans="1:9">
      <c r="A9" s="77"/>
      <c r="B9" s="78" t="s">
        <v>56</v>
      </c>
      <c r="C9" s="79"/>
      <c r="D9" s="79"/>
      <c r="E9" s="80"/>
      <c r="F9" s="80">
        <f t="shared" si="0"/>
        <v>0</v>
      </c>
      <c r="G9" s="80"/>
      <c r="H9" s="80"/>
      <c r="I9" s="80"/>
    </row>
    <row r="10" spans="1:9">
      <c r="A10" s="77"/>
      <c r="B10" s="161" t="s">
        <v>57</v>
      </c>
      <c r="C10" s="162" t="s">
        <v>54</v>
      </c>
      <c r="D10" s="79">
        <v>4</v>
      </c>
      <c r="E10" s="80">
        <v>5000</v>
      </c>
      <c r="F10" s="80">
        <f t="shared" si="0"/>
        <v>20000</v>
      </c>
      <c r="G10" s="80">
        <f>F10</f>
        <v>20000</v>
      </c>
      <c r="H10" s="80"/>
      <c r="I10" s="80"/>
    </row>
    <row r="11" spans="1:9">
      <c r="A11" s="77"/>
      <c r="B11" s="161" t="s">
        <v>58</v>
      </c>
      <c r="C11" s="162" t="s">
        <v>54</v>
      </c>
      <c r="D11" s="79">
        <v>2</v>
      </c>
      <c r="E11" s="80">
        <v>1000</v>
      </c>
      <c r="F11" s="80">
        <f t="shared" si="0"/>
        <v>2000</v>
      </c>
      <c r="G11" s="80">
        <f>F11</f>
        <v>2000</v>
      </c>
      <c r="H11" s="80"/>
      <c r="I11" s="80"/>
    </row>
    <row r="12" spans="1:9">
      <c r="A12" s="77"/>
      <c r="B12" s="161" t="s">
        <v>59</v>
      </c>
      <c r="C12" s="162" t="s">
        <v>60</v>
      </c>
      <c r="D12" s="79">
        <v>4</v>
      </c>
      <c r="E12" s="80">
        <v>3575</v>
      </c>
      <c r="F12" s="80">
        <f t="shared" si="0"/>
        <v>14300</v>
      </c>
      <c r="G12" s="80">
        <f>F12</f>
        <v>14300</v>
      </c>
      <c r="H12" s="80"/>
      <c r="I12" s="80"/>
    </row>
    <row r="13" spans="1:9">
      <c r="A13" s="77"/>
      <c r="B13" s="161" t="s">
        <v>61</v>
      </c>
      <c r="C13" s="162" t="s">
        <v>62</v>
      </c>
      <c r="D13" s="79">
        <v>4</v>
      </c>
      <c r="E13" s="80">
        <v>5362.5</v>
      </c>
      <c r="F13" s="80">
        <f t="shared" si="0"/>
        <v>21450</v>
      </c>
      <c r="G13" s="80">
        <f>F13</f>
        <v>21450</v>
      </c>
      <c r="H13" s="80"/>
      <c r="I13" s="80"/>
    </row>
    <row r="14" spans="1:9">
      <c r="A14" s="77"/>
      <c r="B14" s="78" t="s">
        <v>63</v>
      </c>
      <c r="C14" s="79"/>
      <c r="D14" s="79"/>
      <c r="E14" s="80"/>
      <c r="F14" s="80">
        <f t="shared" si="0"/>
        <v>0</v>
      </c>
      <c r="G14" s="80"/>
      <c r="H14" s="80"/>
      <c r="I14" s="80"/>
    </row>
    <row r="15" spans="1:9">
      <c r="A15" s="77"/>
      <c r="B15" s="161" t="s">
        <v>64</v>
      </c>
      <c r="C15" s="162" t="s">
        <v>65</v>
      </c>
      <c r="D15" s="79">
        <v>4</v>
      </c>
      <c r="E15" s="80">
        <v>3000</v>
      </c>
      <c r="F15" s="80">
        <f t="shared" si="0"/>
        <v>12000</v>
      </c>
      <c r="G15" s="80"/>
      <c r="H15" s="80">
        <f>F15</f>
        <v>12000</v>
      </c>
      <c r="I15" s="80"/>
    </row>
    <row r="16" spans="1:9">
      <c r="A16" s="77"/>
      <c r="B16" s="161" t="s">
        <v>66</v>
      </c>
      <c r="C16" s="162" t="s">
        <v>65</v>
      </c>
      <c r="D16" s="79">
        <v>4</v>
      </c>
      <c r="E16" s="80">
        <v>1000</v>
      </c>
      <c r="F16" s="80">
        <f t="shared" si="0"/>
        <v>4000</v>
      </c>
      <c r="G16" s="80"/>
      <c r="H16" s="80">
        <f t="shared" ref="H16:H17" si="1">F16</f>
        <v>4000</v>
      </c>
      <c r="I16" s="80"/>
    </row>
    <row r="17" spans="1:11">
      <c r="A17" s="77"/>
      <c r="B17" s="161" t="s">
        <v>67</v>
      </c>
      <c r="C17" s="162" t="s">
        <v>65</v>
      </c>
      <c r="D17" s="79">
        <v>4</v>
      </c>
      <c r="E17" s="80">
        <v>1000</v>
      </c>
      <c r="F17" s="80">
        <f t="shared" si="0"/>
        <v>4000</v>
      </c>
      <c r="G17" s="80"/>
      <c r="H17" s="80">
        <f t="shared" si="1"/>
        <v>4000</v>
      </c>
      <c r="I17" s="80"/>
    </row>
    <row r="18" spans="1:11">
      <c r="A18" s="77"/>
      <c r="B18" s="78" t="s">
        <v>68</v>
      </c>
      <c r="C18" s="162"/>
      <c r="D18" s="79"/>
      <c r="E18" s="80"/>
      <c r="F18" s="80"/>
      <c r="G18" s="80"/>
      <c r="H18" s="80"/>
      <c r="I18" s="80"/>
    </row>
    <row r="19" spans="1:11">
      <c r="A19" s="77"/>
      <c r="B19" s="56" t="s">
        <v>69</v>
      </c>
      <c r="C19" s="79" t="s">
        <v>70</v>
      </c>
      <c r="D19" s="79">
        <v>1</v>
      </c>
      <c r="E19" s="80">
        <v>300</v>
      </c>
      <c r="F19" s="80">
        <f t="shared" ref="F19" si="2">E19*D19</f>
        <v>300</v>
      </c>
      <c r="G19" s="80">
        <f>F19</f>
        <v>300</v>
      </c>
      <c r="H19" s="80"/>
      <c r="I19" s="80"/>
      <c r="K19" s="72"/>
    </row>
    <row r="20" spans="1:11">
      <c r="A20" s="77"/>
      <c r="B20" s="19" t="s">
        <v>71</v>
      </c>
      <c r="C20" s="162" t="s">
        <v>70</v>
      </c>
      <c r="D20" s="79">
        <v>4</v>
      </c>
      <c r="E20" s="80">
        <v>500</v>
      </c>
      <c r="F20" s="80">
        <f t="shared" si="0"/>
        <v>2000</v>
      </c>
      <c r="G20" s="80">
        <f>F20</f>
        <v>2000</v>
      </c>
      <c r="H20" s="80"/>
      <c r="I20" s="80"/>
    </row>
    <row r="21" spans="1:11">
      <c r="A21" s="77"/>
      <c r="B21" s="19" t="s">
        <v>72</v>
      </c>
      <c r="C21" s="162" t="s">
        <v>54</v>
      </c>
      <c r="D21" s="79">
        <v>4</v>
      </c>
      <c r="E21" s="80">
        <v>800</v>
      </c>
      <c r="F21" s="80">
        <f t="shared" si="0"/>
        <v>3200</v>
      </c>
      <c r="G21" s="80"/>
      <c r="H21" s="80">
        <f>F21</f>
        <v>3200</v>
      </c>
      <c r="I21" s="80"/>
    </row>
    <row r="22" spans="1:11">
      <c r="A22" s="77"/>
      <c r="B22" s="19" t="s">
        <v>73</v>
      </c>
      <c r="C22" s="162" t="s">
        <v>54</v>
      </c>
      <c r="D22" s="79">
        <v>4</v>
      </c>
      <c r="E22" s="80">
        <v>500</v>
      </c>
      <c r="F22" s="80">
        <f t="shared" si="0"/>
        <v>2000</v>
      </c>
      <c r="G22" s="80"/>
      <c r="H22" s="80">
        <f>F22</f>
        <v>2000</v>
      </c>
      <c r="I22" s="80"/>
    </row>
    <row r="23" spans="1:11">
      <c r="A23" s="77"/>
      <c r="B23" s="73" t="s">
        <v>74</v>
      </c>
      <c r="C23" s="79"/>
      <c r="D23" s="79"/>
      <c r="E23" s="80"/>
      <c r="F23" s="80">
        <f t="shared" si="0"/>
        <v>0</v>
      </c>
      <c r="G23" s="80">
        <f t="shared" ref="G23" si="3">F23</f>
        <v>0</v>
      </c>
      <c r="H23" s="80"/>
      <c r="I23" s="80"/>
    </row>
    <row r="24" spans="1:11">
      <c r="A24" s="77"/>
      <c r="B24" s="19" t="s">
        <v>74</v>
      </c>
      <c r="C24" s="162" t="s">
        <v>54</v>
      </c>
      <c r="D24" s="79">
        <v>4</v>
      </c>
      <c r="E24" s="80">
        <v>250</v>
      </c>
      <c r="F24" s="80">
        <f>G24+E24</f>
        <v>3110</v>
      </c>
      <c r="G24" s="80">
        <v>2860</v>
      </c>
      <c r="H24" s="80"/>
      <c r="I24" s="80"/>
    </row>
    <row r="25" spans="1:11">
      <c r="A25" s="77"/>
      <c r="B25" s="73" t="s">
        <v>75</v>
      </c>
      <c r="C25" s="79"/>
      <c r="D25" s="79"/>
      <c r="E25" s="80"/>
      <c r="F25" s="81">
        <f>SUM(F27:F30)</f>
        <v>3990</v>
      </c>
      <c r="G25" s="81">
        <f t="shared" ref="G25:H25" si="4">SUM(G27:G30)</f>
        <v>3990</v>
      </c>
      <c r="H25" s="81">
        <f t="shared" si="4"/>
        <v>0</v>
      </c>
      <c r="I25" s="80"/>
    </row>
    <row r="26" spans="1:11">
      <c r="A26" s="77"/>
      <c r="B26" s="73" t="s">
        <v>76</v>
      </c>
      <c r="C26" s="79"/>
      <c r="D26" s="79"/>
      <c r="E26" s="80"/>
      <c r="F26" s="80">
        <f t="shared" si="0"/>
        <v>0</v>
      </c>
      <c r="G26" s="80"/>
      <c r="H26" s="80"/>
      <c r="I26" s="80"/>
    </row>
    <row r="27" spans="1:11">
      <c r="A27" s="77"/>
      <c r="B27" s="56" t="s">
        <v>77</v>
      </c>
      <c r="C27" s="79" t="s">
        <v>70</v>
      </c>
      <c r="D27" s="79">
        <v>2</v>
      </c>
      <c r="E27" s="80">
        <v>787.5</v>
      </c>
      <c r="F27" s="80">
        <f>G27</f>
        <v>1575</v>
      </c>
      <c r="G27" s="80">
        <f>E27*D27</f>
        <v>1575</v>
      </c>
      <c r="H27" s="80"/>
      <c r="I27" s="80"/>
    </row>
    <row r="28" spans="1:11" ht="28.5">
      <c r="A28" s="77"/>
      <c r="B28" s="56" t="s">
        <v>78</v>
      </c>
      <c r="C28" s="79" t="s">
        <v>70</v>
      </c>
      <c r="D28" s="79">
        <v>1</v>
      </c>
      <c r="E28" s="80">
        <v>1700</v>
      </c>
      <c r="F28" s="80">
        <f t="shared" si="0"/>
        <v>1700</v>
      </c>
      <c r="G28" s="80">
        <f>F28</f>
        <v>1700</v>
      </c>
      <c r="H28" s="80"/>
      <c r="I28" s="80"/>
    </row>
    <row r="29" spans="1:11">
      <c r="A29" s="77"/>
      <c r="B29" s="78" t="s">
        <v>79</v>
      </c>
      <c r="C29" s="79"/>
      <c r="D29" s="79"/>
      <c r="E29" s="80"/>
      <c r="F29" s="80"/>
      <c r="G29" s="80"/>
      <c r="H29" s="80"/>
      <c r="I29" s="80"/>
    </row>
    <row r="30" spans="1:11">
      <c r="A30" s="77"/>
      <c r="B30" s="161" t="s">
        <v>79</v>
      </c>
      <c r="C30" s="162" t="s">
        <v>80</v>
      </c>
      <c r="D30" s="79">
        <v>4</v>
      </c>
      <c r="E30" s="80">
        <v>178.75</v>
      </c>
      <c r="F30" s="80">
        <f t="shared" si="0"/>
        <v>715</v>
      </c>
      <c r="G30" s="80">
        <f>F30</f>
        <v>715</v>
      </c>
      <c r="H30" s="80"/>
      <c r="I30" s="80"/>
    </row>
    <row r="31" spans="1:11">
      <c r="D31" s="83" t="s">
        <v>45</v>
      </c>
      <c r="E31" s="80"/>
      <c r="F31" s="81">
        <f>F25+F4</f>
        <v>104950</v>
      </c>
      <c r="G31" s="81">
        <f>G25+G4</f>
        <v>71500</v>
      </c>
      <c r="H31" s="81">
        <f>H25+H4</f>
        <v>33200</v>
      </c>
      <c r="I31" s="80">
        <f>I25+I4</f>
        <v>0</v>
      </c>
    </row>
    <row r="32" spans="1:11">
      <c r="D32" s="163" t="s">
        <v>81</v>
      </c>
      <c r="E32" s="121"/>
      <c r="F32" s="121"/>
      <c r="G32" s="84">
        <f>G31/F31*100</f>
        <v>68.127679847546446</v>
      </c>
      <c r="H32" s="84">
        <f>H31/F31*100</f>
        <v>31.634111481657932</v>
      </c>
      <c r="I32" s="85"/>
    </row>
  </sheetData>
  <mergeCells count="2">
    <mergeCell ref="D32:F32"/>
    <mergeCell ref="A1:I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7585C-0A11-4ABE-87F9-EA7F50CB2F8C}">
  <sheetPr>
    <tabColor rgb="FFFFFF00"/>
  </sheetPr>
  <dimension ref="B1:AV17"/>
  <sheetViews>
    <sheetView tabSelected="1" topLeftCell="C1" zoomScaleNormal="100" workbookViewId="0">
      <selection activeCell="AK7" sqref="AK7"/>
    </sheetView>
  </sheetViews>
  <sheetFormatPr defaultColWidth="11.42578125" defaultRowHeight="14.25"/>
  <cols>
    <col min="1" max="1" width="7.5703125" customWidth="1"/>
    <col min="2" max="2" width="45" customWidth="1"/>
    <col min="3" max="3" width="59.28515625" bestFit="1" customWidth="1"/>
    <col min="4" max="15" width="2.28515625" customWidth="1"/>
    <col min="16" max="17" width="11" bestFit="1" customWidth="1"/>
    <col min="18" max="42" width="2.28515625" customWidth="1"/>
    <col min="43" max="43" width="2.140625" customWidth="1"/>
  </cols>
  <sheetData>
    <row r="1" spans="2:48">
      <c r="B1" s="8"/>
      <c r="C1" s="8"/>
      <c r="D1" s="139" t="s">
        <v>82</v>
      </c>
      <c r="E1" s="140"/>
      <c r="F1" s="140"/>
      <c r="G1" s="141"/>
      <c r="H1" s="139" t="s">
        <v>83</v>
      </c>
      <c r="I1" s="140"/>
      <c r="J1" s="140"/>
      <c r="K1" s="141"/>
      <c r="L1" s="139" t="s">
        <v>84</v>
      </c>
      <c r="M1" s="140"/>
      <c r="N1" s="140"/>
      <c r="O1" s="141"/>
      <c r="P1" s="139" t="s">
        <v>85</v>
      </c>
      <c r="Q1" s="140"/>
      <c r="R1" s="140"/>
      <c r="S1" s="141"/>
      <c r="T1" s="139" t="s">
        <v>86</v>
      </c>
      <c r="U1" s="140"/>
      <c r="V1" s="140"/>
      <c r="W1" s="141"/>
      <c r="X1" s="139" t="s">
        <v>87</v>
      </c>
      <c r="Y1" s="140"/>
      <c r="Z1" s="140"/>
      <c r="AA1" s="141"/>
      <c r="AB1" s="139" t="s">
        <v>88</v>
      </c>
      <c r="AC1" s="140"/>
      <c r="AD1" s="140"/>
      <c r="AE1" s="141"/>
      <c r="AF1" s="139" t="s">
        <v>89</v>
      </c>
      <c r="AG1" s="140"/>
      <c r="AH1" s="140"/>
      <c r="AI1" s="141"/>
      <c r="AJ1" s="139" t="s">
        <v>90</v>
      </c>
      <c r="AK1" s="140"/>
      <c r="AL1" s="140"/>
      <c r="AM1" s="141"/>
      <c r="AN1" s="139" t="s">
        <v>91</v>
      </c>
      <c r="AO1" s="140"/>
      <c r="AP1" s="140"/>
      <c r="AQ1" s="141"/>
    </row>
    <row r="2" spans="2:48">
      <c r="B2" s="142" t="s">
        <v>92</v>
      </c>
      <c r="C2" s="128" t="s">
        <v>93</v>
      </c>
      <c r="D2" s="132" t="s">
        <v>94</v>
      </c>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5"/>
      <c r="AR2" s="126"/>
      <c r="AS2" s="127"/>
      <c r="AT2" s="127"/>
    </row>
    <row r="3" spans="2:48" ht="37.5" customHeight="1">
      <c r="B3" s="142"/>
      <c r="C3" s="128"/>
      <c r="D3" s="132">
        <v>1</v>
      </c>
      <c r="E3" s="133"/>
      <c r="F3" s="133"/>
      <c r="G3" s="135"/>
      <c r="H3" s="132">
        <v>2</v>
      </c>
      <c r="I3" s="133"/>
      <c r="J3" s="133"/>
      <c r="K3" s="135"/>
      <c r="L3" s="132">
        <v>3</v>
      </c>
      <c r="M3" s="133"/>
      <c r="N3" s="133"/>
      <c r="O3" s="135"/>
      <c r="P3" s="128">
        <v>4</v>
      </c>
      <c r="Q3" s="128"/>
      <c r="R3" s="128"/>
      <c r="S3" s="128"/>
      <c r="T3" s="132">
        <v>5</v>
      </c>
      <c r="U3" s="133"/>
      <c r="V3" s="133"/>
      <c r="W3" s="135"/>
      <c r="X3" s="132">
        <v>6</v>
      </c>
      <c r="Y3" s="133"/>
      <c r="Z3" s="133"/>
      <c r="AA3" s="135"/>
      <c r="AB3" s="132">
        <v>7</v>
      </c>
      <c r="AC3" s="133"/>
      <c r="AD3" s="133"/>
      <c r="AE3" s="135"/>
      <c r="AF3" s="132">
        <v>8</v>
      </c>
      <c r="AG3" s="133"/>
      <c r="AH3" s="134"/>
      <c r="AI3" s="135"/>
      <c r="AJ3" s="132">
        <v>9</v>
      </c>
      <c r="AK3" s="133"/>
      <c r="AL3" s="133"/>
      <c r="AM3" s="135"/>
      <c r="AN3" s="132">
        <v>10</v>
      </c>
      <c r="AO3" s="133"/>
      <c r="AP3" s="133"/>
      <c r="AQ3" s="135"/>
      <c r="AR3" s="126"/>
      <c r="AS3" s="127"/>
      <c r="AT3" s="127"/>
    </row>
    <row r="4" spans="2:48" ht="28.5">
      <c r="B4" s="87" t="s">
        <v>95</v>
      </c>
      <c r="C4" s="87" t="s">
        <v>96</v>
      </c>
      <c r="D4" s="129">
        <v>28600</v>
      </c>
      <c r="E4" s="130"/>
      <c r="F4" s="130"/>
      <c r="G4" s="131"/>
      <c r="H4" s="114"/>
      <c r="I4" s="114"/>
      <c r="J4" s="114"/>
      <c r="K4" s="77"/>
      <c r="L4" s="77"/>
      <c r="M4" s="77"/>
      <c r="N4" s="77"/>
      <c r="O4" s="77"/>
      <c r="P4" s="71"/>
      <c r="Q4" s="71"/>
      <c r="R4" s="71"/>
      <c r="S4" s="71"/>
      <c r="T4" s="71"/>
      <c r="U4" s="71"/>
      <c r="V4" s="71"/>
      <c r="W4" s="71"/>
      <c r="X4" s="71"/>
      <c r="Y4" s="71"/>
      <c r="Z4" s="71"/>
      <c r="AA4" s="71"/>
      <c r="AB4" s="71"/>
      <c r="AC4" s="71"/>
      <c r="AD4" s="71"/>
      <c r="AE4" s="71"/>
      <c r="AF4" s="71"/>
      <c r="AG4" s="71"/>
      <c r="AH4" s="77"/>
      <c r="AI4" s="88"/>
      <c r="AJ4" s="88"/>
      <c r="AK4" s="88"/>
      <c r="AL4" s="88"/>
      <c r="AM4" s="71"/>
      <c r="AN4" s="71"/>
      <c r="AO4" s="71"/>
      <c r="AP4" s="71"/>
      <c r="AQ4" s="71"/>
    </row>
    <row r="5" spans="2:48" ht="42.75">
      <c r="B5" s="87" t="s">
        <v>97</v>
      </c>
      <c r="C5" s="113" t="s">
        <v>98</v>
      </c>
      <c r="D5" s="113"/>
      <c r="E5" s="113"/>
      <c r="F5" s="113"/>
      <c r="G5" s="111"/>
      <c r="H5" s="109"/>
      <c r="I5" s="109"/>
      <c r="J5" s="109"/>
      <c r="K5" s="89"/>
      <c r="L5" s="89"/>
      <c r="M5" s="89"/>
      <c r="N5" s="89"/>
      <c r="O5" s="89"/>
      <c r="P5" s="91"/>
      <c r="Q5" s="91"/>
      <c r="R5" s="91"/>
      <c r="S5" s="91"/>
      <c r="T5" s="91"/>
      <c r="U5" s="91"/>
      <c r="V5" s="91"/>
      <c r="W5" s="91"/>
      <c r="X5" s="91"/>
      <c r="Y5" s="91"/>
      <c r="Z5" s="91"/>
      <c r="AA5" s="91"/>
      <c r="AB5" s="91"/>
      <c r="AC5" s="91"/>
      <c r="AD5" s="91"/>
      <c r="AE5" s="91"/>
      <c r="AF5" s="91"/>
      <c r="AG5" s="91"/>
      <c r="AH5" s="108"/>
      <c r="AI5" s="90"/>
      <c r="AJ5" s="90"/>
      <c r="AK5" s="90"/>
      <c r="AL5" s="90"/>
      <c r="AM5" s="71"/>
      <c r="AN5" s="71"/>
      <c r="AO5" s="71"/>
      <c r="AP5" s="71"/>
      <c r="AQ5" s="71"/>
      <c r="AV5" s="92"/>
    </row>
    <row r="6" spans="2:48" ht="28.5">
      <c r="B6" s="93" t="s">
        <v>99</v>
      </c>
      <c r="C6" s="113" t="s">
        <v>100</v>
      </c>
      <c r="D6" s="113"/>
      <c r="E6" s="113"/>
      <c r="F6" s="113"/>
      <c r="G6" s="91"/>
      <c r="H6" s="91"/>
      <c r="I6" s="91"/>
      <c r="J6" s="91"/>
      <c r="K6" s="91"/>
      <c r="L6" s="91"/>
      <c r="M6" s="91"/>
      <c r="N6" s="91"/>
      <c r="O6" s="91"/>
      <c r="P6" s="109">
        <v>14300</v>
      </c>
      <c r="Q6" s="111"/>
      <c r="R6" s="111"/>
      <c r="S6" s="111"/>
      <c r="T6" s="111"/>
      <c r="U6" s="111"/>
      <c r="V6" s="111"/>
      <c r="W6" s="108"/>
      <c r="X6" s="108"/>
      <c r="Y6" s="108"/>
      <c r="Z6" s="108"/>
      <c r="AA6" s="91"/>
      <c r="AB6" s="91"/>
      <c r="AC6" s="91"/>
      <c r="AD6" s="91"/>
      <c r="AE6" s="91"/>
      <c r="AF6" s="91"/>
      <c r="AG6" s="91"/>
      <c r="AH6" s="108"/>
      <c r="AI6" s="90"/>
      <c r="AJ6" s="90"/>
      <c r="AK6" s="90"/>
      <c r="AL6" s="90"/>
      <c r="AM6" s="71"/>
      <c r="AN6" s="71"/>
      <c r="AO6" s="71"/>
      <c r="AP6" s="71"/>
      <c r="AQ6" s="71"/>
      <c r="AR6" s="164"/>
    </row>
    <row r="7" spans="2:48" ht="28.5">
      <c r="B7" s="94" t="s">
        <v>101</v>
      </c>
      <c r="C7" s="113" t="s">
        <v>102</v>
      </c>
      <c r="D7" s="113"/>
      <c r="E7" s="113"/>
      <c r="F7" s="113"/>
      <c r="G7" s="91"/>
      <c r="H7" s="91"/>
      <c r="I7" s="91"/>
      <c r="J7" s="91"/>
      <c r="K7" s="91"/>
      <c r="L7" s="91"/>
      <c r="M7" s="91"/>
      <c r="N7" s="91"/>
      <c r="O7" s="110"/>
      <c r="P7" s="110"/>
      <c r="Q7" s="112">
        <v>21450</v>
      </c>
      <c r="R7" s="110"/>
      <c r="S7" s="110"/>
      <c r="T7" s="110"/>
      <c r="U7" s="110"/>
      <c r="V7" s="110"/>
      <c r="W7" s="91"/>
      <c r="X7" s="91"/>
      <c r="Y7" s="91"/>
      <c r="Z7" s="91"/>
      <c r="AA7" s="111"/>
      <c r="AB7" s="111"/>
      <c r="AC7" s="111"/>
      <c r="AD7" s="111"/>
      <c r="AE7" s="108"/>
      <c r="AF7" s="108"/>
      <c r="AG7" s="108"/>
      <c r="AH7" s="108"/>
      <c r="AI7" s="90"/>
      <c r="AJ7" s="90"/>
      <c r="AK7" s="90"/>
      <c r="AL7" s="90"/>
      <c r="AM7" s="71"/>
      <c r="AN7" s="71"/>
      <c r="AO7" s="71"/>
      <c r="AP7" s="71"/>
      <c r="AQ7" s="71"/>
      <c r="AR7" s="164"/>
    </row>
    <row r="8" spans="2:48">
      <c r="B8" s="71" t="s">
        <v>103</v>
      </c>
      <c r="C8" s="71" t="s">
        <v>104</v>
      </c>
      <c r="D8" s="71"/>
      <c r="E8" s="71"/>
      <c r="F8" s="71"/>
      <c r="G8" s="95"/>
      <c r="H8" s="95"/>
      <c r="I8" s="95"/>
      <c r="J8" s="95"/>
      <c r="K8" s="95"/>
      <c r="L8" s="95"/>
      <c r="M8" s="95"/>
      <c r="N8" s="95"/>
      <c r="O8" s="95"/>
      <c r="P8" s="102"/>
      <c r="Q8" s="102"/>
      <c r="R8" s="96"/>
      <c r="S8" s="96"/>
      <c r="T8" s="96"/>
      <c r="U8" s="96"/>
      <c r="V8" s="96"/>
      <c r="W8" s="96"/>
      <c r="X8" s="96"/>
      <c r="Y8" s="96"/>
      <c r="Z8" s="96"/>
      <c r="AA8" s="96"/>
      <c r="AB8" s="96"/>
      <c r="AC8" s="96"/>
      <c r="AD8" s="96"/>
      <c r="AE8" s="96"/>
      <c r="AF8" s="96"/>
      <c r="AG8" s="96"/>
      <c r="AH8" s="102"/>
      <c r="AI8" s="115"/>
      <c r="AJ8" s="115"/>
      <c r="AK8" s="115"/>
      <c r="AL8" s="115"/>
      <c r="AM8" s="71"/>
      <c r="AN8" s="71"/>
      <c r="AO8" s="71"/>
      <c r="AP8" s="71"/>
      <c r="AQ8" s="71"/>
      <c r="AR8" s="92"/>
    </row>
    <row r="9" spans="2:48" ht="28.5">
      <c r="B9" s="93" t="s">
        <v>105</v>
      </c>
      <c r="C9" s="93" t="s">
        <v>106</v>
      </c>
      <c r="D9" s="93"/>
      <c r="E9" s="93"/>
      <c r="F9" s="93"/>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116"/>
      <c r="AI9" s="115"/>
      <c r="AJ9" s="115"/>
      <c r="AK9" s="115"/>
      <c r="AL9" s="115"/>
      <c r="AM9" s="77"/>
      <c r="AN9" s="77"/>
      <c r="AO9" s="77"/>
      <c r="AP9" s="77"/>
      <c r="AQ9" s="77"/>
      <c r="AR9" s="124"/>
    </row>
    <row r="10" spans="2:48" ht="28.5">
      <c r="B10" s="93" t="s">
        <v>107</v>
      </c>
      <c r="C10" s="93" t="s">
        <v>108</v>
      </c>
      <c r="D10" s="93"/>
      <c r="E10" s="93"/>
      <c r="F10" s="93"/>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116"/>
      <c r="AI10" s="115"/>
      <c r="AJ10" s="115"/>
      <c r="AK10" s="115"/>
      <c r="AL10" s="115"/>
      <c r="AM10" s="77"/>
      <c r="AN10" s="77"/>
      <c r="AO10" s="77"/>
      <c r="AP10" s="77"/>
      <c r="AQ10" s="77"/>
      <c r="AR10" s="124"/>
    </row>
    <row r="11" spans="2:48" ht="42.75">
      <c r="B11" s="87" t="s">
        <v>109</v>
      </c>
      <c r="C11" s="87" t="s">
        <v>110</v>
      </c>
      <c r="D11" s="87"/>
      <c r="E11" s="87"/>
      <c r="F11" s="87"/>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7"/>
      <c r="AI11" s="136">
        <v>7150</v>
      </c>
      <c r="AJ11" s="137"/>
      <c r="AK11" s="137"/>
      <c r="AL11" s="137"/>
      <c r="AM11" s="137"/>
      <c r="AN11" s="137"/>
      <c r="AO11" s="137"/>
      <c r="AP11" s="137"/>
      <c r="AQ11" s="138"/>
      <c r="AR11" s="124"/>
    </row>
    <row r="12" spans="2:48">
      <c r="B12" s="70"/>
      <c r="C12" s="70"/>
      <c r="D12" s="70"/>
      <c r="E12" s="70"/>
      <c r="F12" s="70"/>
      <c r="G12" s="125"/>
      <c r="H12" s="125"/>
      <c r="I12" s="125"/>
      <c r="J12" s="125"/>
      <c r="K12" s="125"/>
      <c r="L12" s="125"/>
      <c r="M12" s="125"/>
      <c r="N12" s="125"/>
      <c r="O12" s="125"/>
      <c r="P12" s="125"/>
      <c r="Q12" s="125"/>
      <c r="R12" s="125"/>
      <c r="S12" s="125"/>
      <c r="T12" s="125"/>
      <c r="U12" s="125"/>
      <c r="V12" s="125"/>
      <c r="W12" s="125"/>
      <c r="X12" s="105"/>
      <c r="Y12" s="105"/>
      <c r="Z12" s="105"/>
      <c r="AR12" s="92"/>
    </row>
    <row r="13" spans="2:48">
      <c r="B13" s="70"/>
      <c r="C13" s="70"/>
      <c r="D13" s="70"/>
      <c r="E13" s="70"/>
      <c r="F13" s="70"/>
    </row>
    <row r="14" spans="2:48">
      <c r="B14" s="70" t="s">
        <v>111</v>
      </c>
      <c r="C14" s="70"/>
      <c r="D14" s="70"/>
      <c r="E14" s="70"/>
      <c r="F14" s="70"/>
    </row>
    <row r="15" spans="2:48">
      <c r="B15" t="s">
        <v>112</v>
      </c>
    </row>
    <row r="16" spans="2:48">
      <c r="B16" s="70" t="s">
        <v>113</v>
      </c>
    </row>
    <row r="17" spans="2:2">
      <c r="B17" s="70" t="s">
        <v>114</v>
      </c>
    </row>
  </sheetData>
  <mergeCells count="29">
    <mergeCell ref="AN1:AQ1"/>
    <mergeCell ref="AN3:AQ3"/>
    <mergeCell ref="P1:S1"/>
    <mergeCell ref="D3:G3"/>
    <mergeCell ref="D1:G1"/>
    <mergeCell ref="D2:AQ2"/>
    <mergeCell ref="H3:K3"/>
    <mergeCell ref="H1:K1"/>
    <mergeCell ref="L1:O1"/>
    <mergeCell ref="L3:O3"/>
    <mergeCell ref="T3:W3"/>
    <mergeCell ref="T1:W1"/>
    <mergeCell ref="X1:AA1"/>
    <mergeCell ref="X3:AA3"/>
    <mergeCell ref="AB1:AE1"/>
    <mergeCell ref="AF1:AI1"/>
    <mergeCell ref="AJ3:AM3"/>
    <mergeCell ref="B2:B3"/>
    <mergeCell ref="C2:C3"/>
    <mergeCell ref="AJ1:AM1"/>
    <mergeCell ref="AR9:AR11"/>
    <mergeCell ref="G12:O12"/>
    <mergeCell ref="P12:W12"/>
    <mergeCell ref="AR2:AT3"/>
    <mergeCell ref="P3:S3"/>
    <mergeCell ref="D4:G4"/>
    <mergeCell ref="AF3:AI3"/>
    <mergeCell ref="AI11:AQ11"/>
    <mergeCell ref="AB3:A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outlinePr summaryBelow="0" summaryRight="0"/>
  </sheetPr>
  <dimension ref="A1:Q45"/>
  <sheetViews>
    <sheetView topLeftCell="C4" zoomScale="70" zoomScaleNormal="70" workbookViewId="0">
      <selection activeCell="C32" sqref="C32"/>
    </sheetView>
  </sheetViews>
  <sheetFormatPr defaultColWidth="14.42578125" defaultRowHeight="15" customHeight="1"/>
  <cols>
    <col min="1" max="1" width="18.85546875" style="9" hidden="1" customWidth="1"/>
    <col min="2" max="2" width="0" style="9" hidden="1" customWidth="1"/>
    <col min="3" max="3" width="97.85546875" style="9" bestFit="1" customWidth="1"/>
    <col min="4" max="4" width="14.5703125" style="9" customWidth="1"/>
    <col min="5" max="5" width="17" style="9" customWidth="1"/>
    <col min="6" max="6" width="26.42578125" style="20" customWidth="1"/>
    <col min="7" max="7" width="69.5703125" style="9" customWidth="1"/>
    <col min="8" max="8" width="16.7109375" style="20" bestFit="1" customWidth="1"/>
    <col min="9" max="9" width="14.42578125" style="9" customWidth="1"/>
    <col min="10" max="10" width="16.28515625" style="9" customWidth="1"/>
    <col min="11" max="11" width="14.42578125" style="9" customWidth="1"/>
    <col min="12" max="12" width="15.85546875" style="9" customWidth="1"/>
    <col min="13" max="13" width="14.42578125" style="9" customWidth="1"/>
    <col min="14" max="14" width="16.85546875" style="9" customWidth="1"/>
    <col min="15" max="15" width="14.42578125" style="9" customWidth="1"/>
    <col min="16" max="16" width="16.85546875" style="9" customWidth="1"/>
    <col min="17" max="17" width="7.42578125" style="9" customWidth="1"/>
    <col min="18" max="16384" width="14.42578125" style="9"/>
  </cols>
  <sheetData>
    <row r="1" spans="1:17" ht="45" customHeight="1">
      <c r="A1" s="165"/>
      <c r="B1" s="165"/>
      <c r="C1" s="147" t="s">
        <v>115</v>
      </c>
      <c r="D1" s="147"/>
      <c r="E1" s="147"/>
      <c r="F1" s="147"/>
      <c r="G1" s="147"/>
      <c r="H1" s="147"/>
      <c r="I1" s="147"/>
      <c r="J1" s="147"/>
      <c r="K1" s="147"/>
      <c r="L1" s="147"/>
      <c r="M1" s="147"/>
      <c r="N1" s="147"/>
      <c r="O1" s="147"/>
      <c r="P1" s="147"/>
      <c r="Q1" s="165"/>
    </row>
    <row r="2" spans="1:17" ht="14.25">
      <c r="A2" s="165"/>
      <c r="B2" s="165"/>
      <c r="C2" s="146" t="s">
        <v>116</v>
      </c>
      <c r="D2" s="148" t="s">
        <v>117</v>
      </c>
      <c r="E2" s="148"/>
      <c r="F2" s="148" t="s">
        <v>118</v>
      </c>
      <c r="G2" s="146" t="s">
        <v>119</v>
      </c>
      <c r="H2" s="146" t="s">
        <v>120</v>
      </c>
      <c r="I2" s="149" t="s">
        <v>121</v>
      </c>
      <c r="J2" s="149"/>
      <c r="K2" s="149" t="s">
        <v>122</v>
      </c>
      <c r="L2" s="149"/>
      <c r="M2" s="149" t="s">
        <v>123</v>
      </c>
      <c r="N2" s="149"/>
      <c r="O2" s="149" t="s">
        <v>124</v>
      </c>
      <c r="P2" s="149"/>
      <c r="Q2" s="165"/>
    </row>
    <row r="3" spans="1:17" ht="23.25" customHeight="1">
      <c r="A3" s="165"/>
      <c r="B3" s="165"/>
      <c r="C3" s="146"/>
      <c r="D3" s="148"/>
      <c r="E3" s="148"/>
      <c r="F3" s="148"/>
      <c r="G3" s="146"/>
      <c r="H3" s="146"/>
      <c r="I3" s="152" t="s">
        <v>125</v>
      </c>
      <c r="J3" s="152"/>
      <c r="K3" s="151" t="s">
        <v>126</v>
      </c>
      <c r="L3" s="151"/>
      <c r="M3" s="150" t="s">
        <v>127</v>
      </c>
      <c r="N3" s="151"/>
      <c r="O3" s="150" t="s">
        <v>128</v>
      </c>
      <c r="P3" s="151"/>
      <c r="Q3" s="165"/>
    </row>
    <row r="4" spans="1:17" ht="41.25" customHeight="1">
      <c r="A4" s="165"/>
      <c r="B4" s="165"/>
      <c r="C4" s="146"/>
      <c r="D4" s="31" t="s">
        <v>129</v>
      </c>
      <c r="E4" s="31" t="s">
        <v>130</v>
      </c>
      <c r="F4" s="148"/>
      <c r="G4" s="146"/>
      <c r="H4" s="146"/>
      <c r="I4" s="31" t="s">
        <v>129</v>
      </c>
      <c r="J4" s="31" t="s">
        <v>130</v>
      </c>
      <c r="K4" s="31" t="s">
        <v>129</v>
      </c>
      <c r="L4" s="31" t="s">
        <v>130</v>
      </c>
      <c r="M4" s="31" t="s">
        <v>129</v>
      </c>
      <c r="N4" s="31" t="s">
        <v>130</v>
      </c>
      <c r="O4" s="51" t="s">
        <v>129</v>
      </c>
      <c r="P4" s="51" t="s">
        <v>130</v>
      </c>
      <c r="Q4" s="165"/>
    </row>
    <row r="5" spans="1:17" s="20" customFormat="1" ht="57">
      <c r="A5" s="166" t="s">
        <v>131</v>
      </c>
      <c r="B5" s="167">
        <f>+E5</f>
        <v>8000</v>
      </c>
      <c r="C5" s="24" t="s">
        <v>132</v>
      </c>
      <c r="D5" s="29">
        <f>+D6</f>
        <v>0</v>
      </c>
      <c r="E5" s="21">
        <f>+E6</f>
        <v>8000</v>
      </c>
      <c r="F5" s="97" t="s">
        <v>133</v>
      </c>
      <c r="G5" s="23" t="s">
        <v>134</v>
      </c>
      <c r="H5" s="103"/>
      <c r="I5" s="27">
        <f t="shared" ref="I5:P5" si="0">+I6</f>
        <v>0</v>
      </c>
      <c r="J5" s="27">
        <f t="shared" si="0"/>
        <v>8000</v>
      </c>
      <c r="K5" s="27">
        <f t="shared" si="0"/>
        <v>0</v>
      </c>
      <c r="L5" s="27">
        <f t="shared" si="0"/>
        <v>0</v>
      </c>
      <c r="M5" s="27">
        <f t="shared" si="0"/>
        <v>0</v>
      </c>
      <c r="N5" s="27">
        <f t="shared" si="0"/>
        <v>0</v>
      </c>
      <c r="O5" s="27">
        <f t="shared" si="0"/>
        <v>0</v>
      </c>
      <c r="P5" s="27">
        <f t="shared" si="0"/>
        <v>0</v>
      </c>
      <c r="Q5" s="167">
        <f t="shared" ref="Q5:Q16" si="1">+E5+D5-I5-J5-K5-L5-M5-N5-O5-P5</f>
        <v>0</v>
      </c>
    </row>
    <row r="6" spans="1:17" s="67" customFormat="1" ht="44.25" customHeight="1">
      <c r="A6" s="168"/>
      <c r="B6" s="168"/>
      <c r="C6" s="68" t="s">
        <v>135</v>
      </c>
      <c r="D6" s="169"/>
      <c r="E6" s="28">
        <v>8000</v>
      </c>
      <c r="F6" s="30"/>
      <c r="G6" s="69"/>
      <c r="H6" s="11"/>
      <c r="I6" s="170"/>
      <c r="J6" s="170">
        <v>8000</v>
      </c>
      <c r="K6" s="170"/>
      <c r="L6" s="170"/>
      <c r="M6" s="170"/>
      <c r="N6" s="170"/>
      <c r="O6" s="170"/>
      <c r="P6" s="170"/>
      <c r="Q6" s="167">
        <f t="shared" si="1"/>
        <v>0</v>
      </c>
    </row>
    <row r="7" spans="1:17" s="20" customFormat="1" ht="85.5">
      <c r="A7" s="166" t="s">
        <v>136</v>
      </c>
      <c r="B7" s="167">
        <f>+D7+D11+D13</f>
        <v>62350</v>
      </c>
      <c r="C7" s="24" t="s">
        <v>137</v>
      </c>
      <c r="D7" s="21">
        <f>+D8+D9+D10</f>
        <v>26600</v>
      </c>
      <c r="E7" s="21">
        <f>+E8+E9+E10</f>
        <v>0</v>
      </c>
      <c r="F7" s="22" t="s">
        <v>138</v>
      </c>
      <c r="G7" s="23" t="s">
        <v>139</v>
      </c>
      <c r="H7" s="107">
        <v>0.4</v>
      </c>
      <c r="I7" s="21">
        <v>28600</v>
      </c>
      <c r="J7" s="21">
        <f>+J8+J9+J10</f>
        <v>0</v>
      </c>
      <c r="K7" s="21">
        <f t="shared" ref="K7:N7" si="2">+K8+K9+K10</f>
        <v>0</v>
      </c>
      <c r="L7" s="21">
        <f t="shared" si="2"/>
        <v>0</v>
      </c>
      <c r="M7" s="21">
        <f t="shared" si="2"/>
        <v>0</v>
      </c>
      <c r="N7" s="21">
        <f t="shared" si="2"/>
        <v>0</v>
      </c>
      <c r="O7" s="21">
        <f t="shared" ref="O7:P7" si="3">+O8+O9+O10</f>
        <v>0</v>
      </c>
      <c r="P7" s="21">
        <f t="shared" si="3"/>
        <v>0</v>
      </c>
      <c r="Q7" s="167">
        <f t="shared" si="1"/>
        <v>-2000</v>
      </c>
    </row>
    <row r="8" spans="1:17" ht="14.25">
      <c r="A8" s="165"/>
      <c r="B8" s="165"/>
      <c r="C8" s="12" t="s">
        <v>140</v>
      </c>
      <c r="D8" s="14">
        <v>20000</v>
      </c>
      <c r="E8" s="14"/>
      <c r="F8" s="30"/>
      <c r="G8" s="10"/>
      <c r="H8" s="11"/>
      <c r="I8" s="170">
        <f>+D8</f>
        <v>20000</v>
      </c>
      <c r="J8" s="170"/>
      <c r="K8" s="170"/>
      <c r="L8" s="170"/>
      <c r="M8" s="170"/>
      <c r="N8" s="170"/>
      <c r="O8" s="170"/>
      <c r="P8" s="170"/>
      <c r="Q8" s="167">
        <f t="shared" si="1"/>
        <v>0</v>
      </c>
    </row>
    <row r="9" spans="1:17" ht="14.25">
      <c r="A9" s="165"/>
      <c r="B9" s="165"/>
      <c r="C9" s="12" t="s">
        <v>141</v>
      </c>
      <c r="D9" s="14">
        <v>2000</v>
      </c>
      <c r="E9" s="14"/>
      <c r="F9" s="30"/>
      <c r="G9" s="10"/>
      <c r="H9" s="11"/>
      <c r="I9" s="170">
        <v>4000</v>
      </c>
      <c r="J9" s="170"/>
      <c r="K9" s="170"/>
      <c r="L9" s="170"/>
      <c r="M9" s="170"/>
      <c r="N9" s="170"/>
      <c r="O9" s="170"/>
      <c r="P9" s="170"/>
      <c r="Q9" s="167">
        <f t="shared" si="1"/>
        <v>-2000</v>
      </c>
    </row>
    <row r="10" spans="1:17" ht="14.25">
      <c r="A10" s="165"/>
      <c r="B10" s="165"/>
      <c r="C10" s="15" t="s">
        <v>142</v>
      </c>
      <c r="D10" s="13">
        <v>4600</v>
      </c>
      <c r="E10" s="16"/>
      <c r="F10" s="30"/>
      <c r="G10" s="10"/>
      <c r="H10" s="11"/>
      <c r="I10" s="170">
        <v>4600</v>
      </c>
      <c r="J10" s="170"/>
      <c r="K10" s="170"/>
      <c r="L10" s="170"/>
      <c r="M10" s="170"/>
      <c r="N10" s="170"/>
      <c r="O10" s="170"/>
      <c r="P10" s="170"/>
      <c r="Q10" s="167">
        <f t="shared" si="1"/>
        <v>0</v>
      </c>
    </row>
    <row r="11" spans="1:17" s="20" customFormat="1" ht="57">
      <c r="A11" s="166"/>
      <c r="B11" s="166"/>
      <c r="C11" s="24" t="s">
        <v>143</v>
      </c>
      <c r="D11" s="21">
        <f>+D12</f>
        <v>14300</v>
      </c>
      <c r="E11" s="21">
        <f>+E12</f>
        <v>0</v>
      </c>
      <c r="F11" s="22" t="s">
        <v>144</v>
      </c>
      <c r="G11" s="23" t="s">
        <v>145</v>
      </c>
      <c r="H11" s="50">
        <v>0.2</v>
      </c>
      <c r="I11" s="21">
        <f t="shared" ref="I11:P11" si="4">+I12</f>
        <v>0</v>
      </c>
      <c r="J11" s="21">
        <f t="shared" si="4"/>
        <v>0</v>
      </c>
      <c r="K11" s="21">
        <v>14300</v>
      </c>
      <c r="L11" s="21">
        <f t="shared" si="4"/>
        <v>0</v>
      </c>
      <c r="M11" s="21">
        <f t="shared" si="4"/>
        <v>0</v>
      </c>
      <c r="N11" s="21">
        <f t="shared" si="4"/>
        <v>0</v>
      </c>
      <c r="O11" s="21">
        <f t="shared" si="4"/>
        <v>0</v>
      </c>
      <c r="P11" s="21">
        <f t="shared" si="4"/>
        <v>0</v>
      </c>
      <c r="Q11" s="167">
        <f t="shared" si="1"/>
        <v>0</v>
      </c>
    </row>
    <row r="12" spans="1:17" ht="14.25">
      <c r="A12" s="165"/>
      <c r="B12" s="165"/>
      <c r="C12" s="12" t="s">
        <v>146</v>
      </c>
      <c r="D12" s="14">
        <v>14300</v>
      </c>
      <c r="E12" s="14"/>
      <c r="F12" s="30"/>
      <c r="G12" s="10"/>
      <c r="H12" s="11"/>
      <c r="I12" s="170"/>
      <c r="J12" s="170"/>
      <c r="K12" s="170">
        <v>14300</v>
      </c>
      <c r="L12" s="170"/>
      <c r="M12" s="170"/>
      <c r="N12" s="170"/>
      <c r="O12" s="170"/>
      <c r="P12" s="170"/>
      <c r="Q12" s="167">
        <f t="shared" si="1"/>
        <v>0</v>
      </c>
    </row>
    <row r="13" spans="1:17" s="20" customFormat="1" ht="57">
      <c r="A13" s="166"/>
      <c r="B13" s="166"/>
      <c r="C13" s="24" t="s">
        <v>147</v>
      </c>
      <c r="D13" s="21">
        <f>+D14</f>
        <v>21450</v>
      </c>
      <c r="E13" s="21">
        <f>+E14</f>
        <v>0</v>
      </c>
      <c r="F13" s="22" t="s">
        <v>148</v>
      </c>
      <c r="G13" s="23" t="s">
        <v>149</v>
      </c>
      <c r="H13" s="50">
        <v>0.3</v>
      </c>
      <c r="I13" s="21">
        <f t="shared" ref="I13:P13" si="5">+I14</f>
        <v>0</v>
      </c>
      <c r="J13" s="21">
        <f t="shared" si="5"/>
        <v>0</v>
      </c>
      <c r="K13" s="21">
        <f t="shared" si="5"/>
        <v>0</v>
      </c>
      <c r="L13" s="21">
        <f t="shared" si="5"/>
        <v>0</v>
      </c>
      <c r="M13" s="21">
        <v>21450</v>
      </c>
      <c r="N13" s="21">
        <f t="shared" si="5"/>
        <v>0</v>
      </c>
      <c r="O13" s="21">
        <v>0</v>
      </c>
      <c r="P13" s="21">
        <f t="shared" si="5"/>
        <v>0</v>
      </c>
      <c r="Q13" s="167">
        <f t="shared" si="1"/>
        <v>0</v>
      </c>
    </row>
    <row r="14" spans="1:17" ht="14.25">
      <c r="A14" s="165"/>
      <c r="B14" s="165"/>
      <c r="C14" s="12" t="s">
        <v>150</v>
      </c>
      <c r="D14" s="14">
        <v>21450</v>
      </c>
      <c r="E14" s="14"/>
      <c r="F14" s="30"/>
      <c r="G14" s="10"/>
      <c r="H14" s="11"/>
      <c r="I14" s="170"/>
      <c r="J14" s="170"/>
      <c r="K14" s="170"/>
      <c r="L14" s="170"/>
      <c r="M14" s="170">
        <v>21450</v>
      </c>
      <c r="N14" s="170"/>
      <c r="O14" s="170"/>
      <c r="P14" s="170"/>
      <c r="Q14" s="167">
        <f t="shared" si="1"/>
        <v>0</v>
      </c>
    </row>
    <row r="15" spans="1:17" s="20" customFormat="1" ht="99.75">
      <c r="A15" s="166" t="s">
        <v>151</v>
      </c>
      <c r="B15" s="167">
        <f>+D15+E15</f>
        <v>20000</v>
      </c>
      <c r="C15" s="24" t="s">
        <v>152</v>
      </c>
      <c r="D15" s="21">
        <f>+D16+D19+D22</f>
        <v>0</v>
      </c>
      <c r="E15" s="21">
        <f>+E16+E19+E22</f>
        <v>20000</v>
      </c>
      <c r="F15" s="22" t="s">
        <v>153</v>
      </c>
      <c r="G15" s="98" t="s">
        <v>154</v>
      </c>
      <c r="H15" s="50"/>
      <c r="I15" s="21">
        <f>+I16+I19+I22</f>
        <v>0</v>
      </c>
      <c r="J15" s="21">
        <f t="shared" ref="J15:P15" si="6">+J16+J19+J22</f>
        <v>0</v>
      </c>
      <c r="K15" s="21">
        <f t="shared" si="6"/>
        <v>0</v>
      </c>
      <c r="L15" s="21">
        <f t="shared" si="6"/>
        <v>0</v>
      </c>
      <c r="M15" s="21">
        <f t="shared" si="6"/>
        <v>0</v>
      </c>
      <c r="N15" s="21">
        <f t="shared" si="6"/>
        <v>0</v>
      </c>
      <c r="O15" s="21">
        <f t="shared" si="6"/>
        <v>0</v>
      </c>
      <c r="P15" s="21">
        <f t="shared" si="6"/>
        <v>20000</v>
      </c>
      <c r="Q15" s="167">
        <f t="shared" si="1"/>
        <v>0</v>
      </c>
    </row>
    <row r="16" spans="1:17" ht="14.25">
      <c r="A16" s="165"/>
      <c r="B16" s="165"/>
      <c r="C16" s="52" t="s">
        <v>155</v>
      </c>
      <c r="D16" s="17"/>
      <c r="E16" s="64">
        <v>12000</v>
      </c>
      <c r="F16" s="53"/>
      <c r="G16" s="54"/>
      <c r="H16" s="55"/>
      <c r="I16" s="171"/>
      <c r="J16" s="171"/>
      <c r="K16" s="171"/>
      <c r="L16" s="171"/>
      <c r="M16" s="171"/>
      <c r="N16" s="171"/>
      <c r="O16" s="171"/>
      <c r="P16" s="171">
        <f>+E16</f>
        <v>12000</v>
      </c>
      <c r="Q16" s="167">
        <f t="shared" si="1"/>
        <v>0</v>
      </c>
    </row>
    <row r="17" spans="1:17" ht="28.5">
      <c r="A17" s="165"/>
      <c r="B17" s="165"/>
      <c r="C17" s="56" t="s">
        <v>156</v>
      </c>
      <c r="D17" s="57"/>
      <c r="E17" s="58">
        <v>10000</v>
      </c>
      <c r="F17" s="59"/>
      <c r="G17" s="10"/>
      <c r="H17" s="11"/>
      <c r="I17" s="170"/>
      <c r="J17" s="170"/>
      <c r="K17" s="170"/>
      <c r="L17" s="170"/>
      <c r="M17" s="170"/>
      <c r="N17" s="170"/>
      <c r="O17" s="170"/>
      <c r="P17" s="170"/>
      <c r="Q17" s="167"/>
    </row>
    <row r="18" spans="1:17" ht="28.5">
      <c r="A18" s="165"/>
      <c r="B18" s="165"/>
      <c r="C18" s="56" t="s">
        <v>157</v>
      </c>
      <c r="D18" s="57"/>
      <c r="E18" s="58">
        <v>2000</v>
      </c>
      <c r="F18" s="59"/>
      <c r="G18" s="10"/>
      <c r="H18" s="11"/>
      <c r="I18" s="170"/>
      <c r="J18" s="170"/>
      <c r="K18" s="170"/>
      <c r="L18" s="170"/>
      <c r="M18" s="170"/>
      <c r="N18" s="170"/>
      <c r="O18" s="170"/>
      <c r="P18" s="170"/>
      <c r="Q18" s="167"/>
    </row>
    <row r="19" spans="1:17" ht="14.25">
      <c r="A19" s="165"/>
      <c r="B19" s="165"/>
      <c r="C19" s="56" t="s">
        <v>158</v>
      </c>
      <c r="D19" s="169"/>
      <c r="E19" s="65">
        <v>4000</v>
      </c>
      <c r="F19" s="59"/>
      <c r="G19" s="10"/>
      <c r="H19" s="11"/>
      <c r="I19" s="170"/>
      <c r="J19" s="170"/>
      <c r="K19" s="170"/>
      <c r="L19" s="170"/>
      <c r="M19" s="170"/>
      <c r="N19" s="170"/>
      <c r="O19" s="170"/>
      <c r="P19" s="170">
        <f>+E19</f>
        <v>4000</v>
      </c>
      <c r="Q19" s="167">
        <f>+E19+D19-I19-J19-K19-L19-M19-N19-O19-P19</f>
        <v>0</v>
      </c>
    </row>
    <row r="20" spans="1:17" ht="14.25">
      <c r="A20" s="165"/>
      <c r="B20" s="165"/>
      <c r="C20" s="56" t="s">
        <v>159</v>
      </c>
      <c r="D20" s="169"/>
      <c r="E20" s="58">
        <v>3500</v>
      </c>
      <c r="F20" s="59"/>
      <c r="G20" s="10"/>
      <c r="H20" s="11"/>
      <c r="I20" s="170"/>
      <c r="J20" s="170"/>
      <c r="K20" s="170"/>
      <c r="L20" s="170"/>
      <c r="M20" s="170"/>
      <c r="N20" s="170"/>
      <c r="O20" s="170"/>
      <c r="P20" s="170"/>
      <c r="Q20" s="167"/>
    </row>
    <row r="21" spans="1:17" ht="14.25">
      <c r="A21" s="165"/>
      <c r="B21" s="165"/>
      <c r="C21" s="56" t="s">
        <v>160</v>
      </c>
      <c r="D21" s="169"/>
      <c r="E21" s="58">
        <v>500</v>
      </c>
      <c r="F21" s="59"/>
      <c r="G21" s="10"/>
      <c r="H21" s="11"/>
      <c r="I21" s="170"/>
      <c r="J21" s="170"/>
      <c r="K21" s="170"/>
      <c r="L21" s="170"/>
      <c r="M21" s="170"/>
      <c r="N21" s="170"/>
      <c r="O21" s="170"/>
      <c r="P21" s="170"/>
      <c r="Q21" s="167"/>
    </row>
    <row r="22" spans="1:17" ht="14.25">
      <c r="A22" s="165"/>
      <c r="B22" s="165"/>
      <c r="C22" s="60" t="s">
        <v>161</v>
      </c>
      <c r="D22" s="169"/>
      <c r="E22" s="65">
        <v>4000</v>
      </c>
      <c r="F22" s="59"/>
      <c r="G22" s="10"/>
      <c r="H22" s="11"/>
      <c r="I22" s="170"/>
      <c r="J22" s="170"/>
      <c r="K22" s="170"/>
      <c r="L22" s="170"/>
      <c r="M22" s="170"/>
      <c r="N22" s="170"/>
      <c r="O22" s="170"/>
      <c r="P22" s="170">
        <f>+E22</f>
        <v>4000</v>
      </c>
      <c r="Q22" s="167">
        <f>+E22+D22-I22-J22-K22-L22-M22-N22-O22-P22</f>
        <v>0</v>
      </c>
    </row>
    <row r="23" spans="1:17" ht="16.5" customHeight="1">
      <c r="A23" s="165"/>
      <c r="B23" s="165"/>
      <c r="C23" s="60" t="s">
        <v>162</v>
      </c>
      <c r="D23" s="169"/>
      <c r="E23" s="58">
        <v>3000</v>
      </c>
      <c r="F23" s="59"/>
      <c r="G23" s="10"/>
      <c r="H23" s="11"/>
      <c r="I23" s="170"/>
      <c r="J23" s="170"/>
      <c r="K23" s="170"/>
      <c r="L23" s="170"/>
      <c r="M23" s="170"/>
      <c r="N23" s="170"/>
      <c r="O23" s="170"/>
      <c r="P23" s="170"/>
      <c r="Q23" s="167"/>
    </row>
    <row r="24" spans="1:17" ht="17.25" customHeight="1">
      <c r="A24" s="165"/>
      <c r="B24" s="165"/>
      <c r="C24" s="60" t="s">
        <v>163</v>
      </c>
      <c r="D24" s="169"/>
      <c r="E24" s="58">
        <v>1000</v>
      </c>
      <c r="F24" s="59"/>
      <c r="G24" s="10"/>
      <c r="H24" s="11"/>
      <c r="I24" s="170"/>
      <c r="J24" s="170"/>
      <c r="K24" s="170"/>
      <c r="L24" s="170"/>
      <c r="M24" s="170"/>
      <c r="N24" s="170"/>
      <c r="O24" s="170"/>
      <c r="P24" s="170"/>
      <c r="Q24" s="167"/>
    </row>
    <row r="25" spans="1:17" s="20" customFormat="1" ht="56.25" customHeight="1">
      <c r="A25" s="166" t="s">
        <v>164</v>
      </c>
      <c r="B25" s="167">
        <f>+D25+E25</f>
        <v>715</v>
      </c>
      <c r="C25" s="61" t="s">
        <v>165</v>
      </c>
      <c r="D25" s="27">
        <f>+D26</f>
        <v>715</v>
      </c>
      <c r="E25" s="27">
        <f>+E26</f>
        <v>0</v>
      </c>
      <c r="F25" s="62" t="s">
        <v>166</v>
      </c>
      <c r="G25" s="99" t="s">
        <v>167</v>
      </c>
      <c r="H25" s="106">
        <v>0.01</v>
      </c>
      <c r="I25" s="27">
        <f t="shared" ref="I25:P25" si="7">+I26</f>
        <v>0</v>
      </c>
      <c r="J25" s="27">
        <f t="shared" si="7"/>
        <v>0</v>
      </c>
      <c r="K25" s="27">
        <f t="shared" si="7"/>
        <v>0</v>
      </c>
      <c r="L25" s="27">
        <f t="shared" si="7"/>
        <v>0</v>
      </c>
      <c r="M25" s="27">
        <f t="shared" si="7"/>
        <v>0</v>
      </c>
      <c r="N25" s="27">
        <f t="shared" si="7"/>
        <v>0</v>
      </c>
      <c r="O25" s="27">
        <v>715</v>
      </c>
      <c r="P25" s="27">
        <f t="shared" si="7"/>
        <v>0</v>
      </c>
      <c r="Q25" s="167">
        <f>+E25+D25-I25-J25-K25-L25-M25-N25-O25-P25</f>
        <v>0</v>
      </c>
    </row>
    <row r="26" spans="1:17" ht="14.25">
      <c r="A26" s="165"/>
      <c r="B26" s="165"/>
      <c r="C26" s="56" t="s">
        <v>168</v>
      </c>
      <c r="D26" s="58">
        <v>715</v>
      </c>
      <c r="E26" s="169"/>
      <c r="F26" s="59"/>
      <c r="G26" s="10"/>
      <c r="H26" s="18"/>
      <c r="I26" s="170"/>
      <c r="J26" s="170"/>
      <c r="K26" s="170"/>
      <c r="L26" s="170"/>
      <c r="M26" s="170"/>
      <c r="N26" s="170"/>
      <c r="O26" s="170">
        <v>715</v>
      </c>
      <c r="P26" s="170"/>
      <c r="Q26" s="167">
        <f>+E26+D26-I26-J26-K26-L26-M26-N26-O26-P26</f>
        <v>0</v>
      </c>
    </row>
    <row r="27" spans="1:17" s="20" customFormat="1" ht="71.25">
      <c r="A27" s="166" t="s">
        <v>169</v>
      </c>
      <c r="B27" s="167">
        <f>+D27+E27+D32+E32</f>
        <v>11635</v>
      </c>
      <c r="C27" s="61" t="s">
        <v>170</v>
      </c>
      <c r="D27" s="27">
        <f>+D28+D31</f>
        <v>3575</v>
      </c>
      <c r="E27" s="27">
        <f>+E28+E31</f>
        <v>0</v>
      </c>
      <c r="F27" s="62" t="s">
        <v>171</v>
      </c>
      <c r="G27" s="62" t="s">
        <v>172</v>
      </c>
      <c r="H27" s="106">
        <v>0.05</v>
      </c>
      <c r="I27" s="27">
        <f t="shared" ref="I27:N27" si="8">+I28+I31</f>
        <v>0</v>
      </c>
      <c r="J27" s="27">
        <f t="shared" si="8"/>
        <v>0</v>
      </c>
      <c r="K27" s="27">
        <f t="shared" si="8"/>
        <v>0</v>
      </c>
      <c r="L27" s="27">
        <f t="shared" si="8"/>
        <v>0</v>
      </c>
      <c r="M27" s="27">
        <f t="shared" si="8"/>
        <v>0</v>
      </c>
      <c r="N27" s="27">
        <f t="shared" si="8"/>
        <v>0</v>
      </c>
      <c r="O27" s="27">
        <v>3575</v>
      </c>
      <c r="P27" s="27">
        <f t="shared" ref="P27" si="9">+P28+P31</f>
        <v>0</v>
      </c>
      <c r="Q27" s="167">
        <f>+E27+D27-I27-J27-K27-L27-M27-N27-O27-P27</f>
        <v>0</v>
      </c>
    </row>
    <row r="28" spans="1:17" ht="14.25">
      <c r="A28" s="165"/>
      <c r="B28" s="165"/>
      <c r="C28" s="56" t="s">
        <v>173</v>
      </c>
      <c r="D28" s="66">
        <v>1575</v>
      </c>
      <c r="E28" s="169"/>
      <c r="F28" s="59"/>
      <c r="G28" s="10"/>
      <c r="H28" s="18"/>
      <c r="I28" s="172"/>
      <c r="J28" s="172"/>
      <c r="K28" s="172"/>
      <c r="L28" s="172"/>
      <c r="M28" s="172"/>
      <c r="N28" s="172"/>
      <c r="O28" s="172">
        <v>1575</v>
      </c>
      <c r="P28" s="172"/>
      <c r="Q28" s="167">
        <f>+E28+D28-I28-J28-K28-L28-M28-N28-O28-P28</f>
        <v>0</v>
      </c>
    </row>
    <row r="29" spans="1:17" ht="14.25">
      <c r="A29" s="165"/>
      <c r="B29" s="165"/>
      <c r="C29" s="56" t="s">
        <v>174</v>
      </c>
      <c r="D29" s="57">
        <v>1700</v>
      </c>
      <c r="E29" s="169"/>
      <c r="F29" s="59"/>
      <c r="G29" s="10"/>
      <c r="H29" s="18"/>
      <c r="I29" s="172"/>
      <c r="J29" s="172"/>
      <c r="K29" s="172"/>
      <c r="L29" s="172"/>
      <c r="M29" s="172"/>
      <c r="N29" s="172"/>
      <c r="O29" s="172"/>
      <c r="P29" s="172"/>
      <c r="Q29" s="167"/>
    </row>
    <row r="30" spans="1:17" ht="14.25">
      <c r="A30" s="165"/>
      <c r="B30" s="165"/>
      <c r="C30" s="56" t="s">
        <v>175</v>
      </c>
      <c r="D30" s="57">
        <v>300</v>
      </c>
      <c r="E30" s="169"/>
      <c r="F30" s="59"/>
      <c r="G30" s="10"/>
      <c r="H30" s="18"/>
      <c r="I30" s="172"/>
      <c r="J30" s="172"/>
      <c r="K30" s="172"/>
      <c r="L30" s="172"/>
      <c r="M30" s="172"/>
      <c r="N30" s="172"/>
      <c r="O30" s="172"/>
      <c r="P30" s="172"/>
      <c r="Q30" s="167"/>
    </row>
    <row r="31" spans="1:17" ht="14.25">
      <c r="A31" s="165"/>
      <c r="B31" s="165"/>
      <c r="C31" s="19" t="s">
        <v>176</v>
      </c>
      <c r="D31" s="57">
        <v>2000</v>
      </c>
      <c r="E31" s="57"/>
      <c r="F31" s="59"/>
      <c r="G31" s="10"/>
      <c r="H31" s="18"/>
      <c r="I31" s="172"/>
      <c r="J31" s="172"/>
      <c r="K31" s="172"/>
      <c r="L31" s="172"/>
      <c r="M31" s="172"/>
      <c r="N31" s="172"/>
      <c r="O31" s="172">
        <v>2000</v>
      </c>
      <c r="P31" s="172"/>
      <c r="Q31" s="167">
        <f t="shared" ref="Q31:Q36" si="10">+E31+D31-I31-J31-K31-L31-M31-N31-O31-P31</f>
        <v>0</v>
      </c>
    </row>
    <row r="32" spans="1:17" s="20" customFormat="1" ht="71.25">
      <c r="A32" s="166"/>
      <c r="B32" s="166"/>
      <c r="C32" s="61" t="s">
        <v>177</v>
      </c>
      <c r="D32" s="27">
        <f>+D33+D34+D35</f>
        <v>2860</v>
      </c>
      <c r="E32" s="27">
        <f>+E33+E34+E35</f>
        <v>5200</v>
      </c>
      <c r="F32" s="62" t="s">
        <v>178</v>
      </c>
      <c r="G32" s="62" t="s">
        <v>179</v>
      </c>
      <c r="H32" s="63">
        <v>0.04</v>
      </c>
      <c r="I32" s="27">
        <f t="shared" ref="I32:N32" si="11">+I33+I34+I35</f>
        <v>0</v>
      </c>
      <c r="J32" s="27">
        <f t="shared" si="11"/>
        <v>0</v>
      </c>
      <c r="K32" s="27">
        <f t="shared" si="11"/>
        <v>0</v>
      </c>
      <c r="L32" s="27">
        <f t="shared" si="11"/>
        <v>0</v>
      </c>
      <c r="M32" s="27">
        <f t="shared" si="11"/>
        <v>0</v>
      </c>
      <c r="N32" s="27">
        <f t="shared" si="11"/>
        <v>0</v>
      </c>
      <c r="O32" s="27">
        <v>2860</v>
      </c>
      <c r="P32" s="27">
        <v>5200</v>
      </c>
      <c r="Q32" s="167">
        <f t="shared" si="10"/>
        <v>0</v>
      </c>
    </row>
    <row r="33" spans="1:17" ht="15" customHeight="1">
      <c r="A33" s="165"/>
      <c r="B33" s="165"/>
      <c r="C33" s="19" t="s">
        <v>180</v>
      </c>
      <c r="D33" s="173"/>
      <c r="E33" s="25">
        <v>3200</v>
      </c>
      <c r="F33" s="174"/>
      <c r="G33" s="161"/>
      <c r="H33" s="174"/>
      <c r="I33" s="172"/>
      <c r="J33" s="172"/>
      <c r="K33" s="172"/>
      <c r="L33" s="172"/>
      <c r="M33" s="172"/>
      <c r="N33" s="172"/>
      <c r="O33" s="172"/>
      <c r="P33" s="172">
        <v>3200</v>
      </c>
      <c r="Q33" s="167">
        <f t="shared" si="10"/>
        <v>0</v>
      </c>
    </row>
    <row r="34" spans="1:17" ht="28.5">
      <c r="A34" s="165"/>
      <c r="B34" s="165"/>
      <c r="C34" s="19" t="s">
        <v>181</v>
      </c>
      <c r="D34" s="173">
        <v>2860</v>
      </c>
      <c r="E34" s="173"/>
      <c r="F34" s="174"/>
      <c r="G34" s="101" t="s">
        <v>182</v>
      </c>
      <c r="H34" s="174"/>
      <c r="I34" s="172"/>
      <c r="J34" s="172"/>
      <c r="K34" s="172"/>
      <c r="L34" s="172"/>
      <c r="M34" s="172"/>
      <c r="N34" s="172"/>
      <c r="O34" s="172">
        <v>2860</v>
      </c>
      <c r="P34" s="172"/>
      <c r="Q34" s="167">
        <f t="shared" si="10"/>
        <v>0</v>
      </c>
    </row>
    <row r="35" spans="1:17" ht="99.75">
      <c r="A35" s="165"/>
      <c r="B35" s="165"/>
      <c r="C35" s="100" t="s">
        <v>183</v>
      </c>
      <c r="D35" s="173"/>
      <c r="E35" s="173">
        <v>2000</v>
      </c>
      <c r="F35" s="174"/>
      <c r="G35" s="101" t="s">
        <v>184</v>
      </c>
      <c r="H35" s="174"/>
      <c r="I35" s="172"/>
      <c r="J35" s="172"/>
      <c r="K35" s="172"/>
      <c r="L35" s="172"/>
      <c r="M35" s="172"/>
      <c r="N35" s="172"/>
      <c r="O35" s="172"/>
      <c r="P35" s="172">
        <v>2000</v>
      </c>
      <c r="Q35" s="167">
        <f t="shared" si="10"/>
        <v>0</v>
      </c>
    </row>
    <row r="36" spans="1:17" ht="15" customHeight="1">
      <c r="A36" s="165"/>
      <c r="B36" s="175">
        <f>+B5+B7+B15+B25+B27</f>
        <v>102700</v>
      </c>
      <c r="C36" s="26" t="s">
        <v>185</v>
      </c>
      <c r="D36" s="173">
        <f>+D5+D7+D11+D13+D15+D25+D27+D32</f>
        <v>69500</v>
      </c>
      <c r="E36" s="173">
        <f>+E5+E7+E11+E13+E15+E25+E27+E32</f>
        <v>33200</v>
      </c>
      <c r="F36" s="144" t="s">
        <v>186</v>
      </c>
      <c r="G36" s="145"/>
      <c r="H36" s="32">
        <f t="shared" ref="H36:N36" si="12">+H5+H7+H11+H13+H15+H25+H27+H32</f>
        <v>1.0000000000000002</v>
      </c>
      <c r="I36" s="33">
        <f t="shared" si="12"/>
        <v>28600</v>
      </c>
      <c r="J36" s="33">
        <f t="shared" si="12"/>
        <v>8000</v>
      </c>
      <c r="K36" s="33">
        <f t="shared" si="12"/>
        <v>14300</v>
      </c>
      <c r="L36" s="33">
        <f t="shared" si="12"/>
        <v>0</v>
      </c>
      <c r="M36" s="33">
        <f t="shared" si="12"/>
        <v>21450</v>
      </c>
      <c r="N36" s="33">
        <f t="shared" si="12"/>
        <v>0</v>
      </c>
      <c r="O36" s="33">
        <f t="shared" ref="O36:P36" si="13">+O5+O7+O11+O13+O15+O25+O27+O32</f>
        <v>7150</v>
      </c>
      <c r="P36" s="33">
        <f t="shared" si="13"/>
        <v>25200</v>
      </c>
      <c r="Q36" s="167">
        <f t="shared" si="10"/>
        <v>-2000</v>
      </c>
    </row>
    <row r="37" spans="1:17" ht="15" customHeight="1">
      <c r="A37" s="104" t="s">
        <v>187</v>
      </c>
      <c r="B37" s="165"/>
      <c r="C37" s="143" t="s">
        <v>188</v>
      </c>
      <c r="D37" s="143"/>
      <c r="E37" s="143"/>
      <c r="F37" s="143"/>
      <c r="G37" s="143"/>
      <c r="H37" s="143"/>
      <c r="I37" s="143"/>
      <c r="J37" s="143"/>
      <c r="K37" s="143"/>
      <c r="L37" s="143"/>
      <c r="M37" s="143"/>
      <c r="N37" s="143"/>
      <c r="O37" s="143"/>
      <c r="P37" s="143"/>
      <c r="Q37" s="165"/>
    </row>
    <row r="38" spans="1:17" ht="15" customHeight="1">
      <c r="A38" s="165"/>
      <c r="B38" s="165"/>
      <c r="C38" s="165"/>
      <c r="D38" s="175"/>
      <c r="E38" s="165"/>
      <c r="F38" s="166"/>
      <c r="G38" s="165"/>
      <c r="H38" s="166"/>
      <c r="I38" s="175"/>
      <c r="J38" s="165"/>
      <c r="K38" s="175"/>
      <c r="L38" s="165"/>
      <c r="M38" s="175"/>
      <c r="N38" s="165"/>
      <c r="O38" s="175"/>
      <c r="P38" s="165"/>
      <c r="Q38" s="165"/>
    </row>
    <row r="40" spans="1:17" ht="15" customHeight="1">
      <c r="A40" s="165"/>
      <c r="B40" s="165"/>
      <c r="C40" s="165"/>
      <c r="D40" s="176"/>
      <c r="E40" s="165"/>
      <c r="F40" s="166"/>
      <c r="G40" s="165"/>
      <c r="H40" s="166"/>
      <c r="I40" s="165"/>
      <c r="J40" s="165"/>
      <c r="K40" s="165"/>
      <c r="L40" s="165"/>
      <c r="M40" s="165"/>
      <c r="N40" s="165"/>
      <c r="O40" s="165"/>
      <c r="P40" s="165"/>
      <c r="Q40" s="165"/>
    </row>
    <row r="41" spans="1:17" ht="15" customHeight="1">
      <c r="A41" s="165"/>
      <c r="B41" s="165"/>
      <c r="C41" s="175"/>
      <c r="D41" s="175"/>
      <c r="E41" s="165"/>
      <c r="F41" s="166"/>
      <c r="G41" s="165"/>
      <c r="H41" s="166"/>
      <c r="I41" s="165"/>
      <c r="J41" s="165"/>
      <c r="K41" s="165"/>
      <c r="L41" s="165"/>
      <c r="M41" s="165"/>
      <c r="N41" s="165"/>
      <c r="O41" s="165"/>
      <c r="P41" s="165"/>
      <c r="Q41" s="165"/>
    </row>
    <row r="42" spans="1:17" ht="15" customHeight="1">
      <c r="A42" s="165"/>
      <c r="B42" s="165"/>
      <c r="C42" s="175"/>
      <c r="D42" s="175"/>
      <c r="E42" s="165"/>
      <c r="F42" s="166"/>
      <c r="G42" s="165"/>
      <c r="H42" s="166"/>
      <c r="I42" s="176"/>
      <c r="J42" s="175"/>
      <c r="K42" s="176"/>
      <c r="L42" s="165"/>
      <c r="M42" s="176"/>
      <c r="N42" s="165"/>
      <c r="O42" s="176"/>
      <c r="P42" s="165"/>
      <c r="Q42" s="165"/>
    </row>
    <row r="43" spans="1:17" ht="15" customHeight="1">
      <c r="A43" s="165"/>
      <c r="B43" s="165"/>
      <c r="C43" s="165"/>
      <c r="D43" s="175"/>
      <c r="E43" s="165"/>
      <c r="F43" s="166"/>
      <c r="G43" s="165"/>
      <c r="H43" s="166"/>
      <c r="I43" s="165"/>
      <c r="J43" s="165"/>
      <c r="K43" s="165"/>
      <c r="L43" s="165"/>
      <c r="M43" s="165"/>
      <c r="N43" s="165"/>
      <c r="O43" s="165"/>
      <c r="P43" s="165"/>
      <c r="Q43" s="165"/>
    </row>
    <row r="44" spans="1:17" ht="29.25" customHeight="1">
      <c r="A44" s="165"/>
      <c r="B44" s="165"/>
      <c r="C44" s="177"/>
      <c r="D44" s="178"/>
      <c r="E44" s="165"/>
      <c r="F44" s="166"/>
      <c r="G44" s="165"/>
      <c r="H44" s="166"/>
      <c r="I44" s="165"/>
      <c r="J44" s="165"/>
      <c r="K44" s="175"/>
      <c r="L44" s="175"/>
      <c r="M44" s="165"/>
      <c r="N44" s="165"/>
      <c r="O44" s="165"/>
      <c r="P44" s="165"/>
      <c r="Q44" s="165"/>
    </row>
    <row r="45" spans="1:17" ht="15" customHeight="1">
      <c r="A45" s="165"/>
      <c r="B45" s="165"/>
      <c r="C45" s="165"/>
      <c r="D45" s="178"/>
      <c r="E45" s="165"/>
      <c r="F45" s="166"/>
      <c r="G45" s="165"/>
      <c r="H45" s="166"/>
      <c r="I45" s="165"/>
      <c r="J45" s="165"/>
      <c r="K45" s="165"/>
      <c r="L45" s="165"/>
      <c r="M45" s="165"/>
      <c r="N45" s="165"/>
      <c r="O45" s="165"/>
      <c r="P45" s="165"/>
      <c r="Q45" s="165"/>
    </row>
  </sheetData>
  <mergeCells count="16">
    <mergeCell ref="C37:P37"/>
    <mergeCell ref="F36:G36"/>
    <mergeCell ref="H2:H4"/>
    <mergeCell ref="C1:P1"/>
    <mergeCell ref="D2:E3"/>
    <mergeCell ref="F2:F4"/>
    <mergeCell ref="G2:G4"/>
    <mergeCell ref="C2:C4"/>
    <mergeCell ref="M2:N2"/>
    <mergeCell ref="M3:N3"/>
    <mergeCell ref="I2:J2"/>
    <mergeCell ref="I3:J3"/>
    <mergeCell ref="K2:L2"/>
    <mergeCell ref="K3:L3"/>
    <mergeCell ref="O2:P2"/>
    <mergeCell ref="O3:P3"/>
  </mergeCells>
  <phoneticPr fontId="13" type="noConversion"/>
  <printOptions horizontalCentere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8"/>
  <sheetViews>
    <sheetView topLeftCell="A4" workbookViewId="0">
      <selection activeCell="B7" sqref="B7"/>
    </sheetView>
  </sheetViews>
  <sheetFormatPr defaultColWidth="14.42578125" defaultRowHeight="15" customHeight="1"/>
  <cols>
    <col min="1" max="1" width="37" style="8" customWidth="1"/>
    <col min="2" max="2" width="42.140625" style="8" customWidth="1"/>
    <col min="3" max="3" width="64.7109375" style="8" customWidth="1"/>
    <col min="4" max="4" width="26.7109375" style="8" customWidth="1"/>
    <col min="5" max="16384" width="14.42578125" style="8"/>
  </cols>
  <sheetData>
    <row r="1" spans="1:4" ht="15" customHeight="1">
      <c r="A1" s="153" t="s">
        <v>189</v>
      </c>
      <c r="B1" s="153"/>
      <c r="C1" s="153"/>
      <c r="D1" s="153"/>
    </row>
    <row r="2" spans="1:4" ht="14.25">
      <c r="A2" s="36" t="s">
        <v>190</v>
      </c>
      <c r="B2" s="36" t="s">
        <v>191</v>
      </c>
      <c r="C2" s="36" t="s">
        <v>192</v>
      </c>
      <c r="D2" s="36" t="s">
        <v>193</v>
      </c>
    </row>
    <row r="3" spans="1:4" ht="30.75" customHeight="1">
      <c r="A3" s="34" t="s">
        <v>194</v>
      </c>
      <c r="B3" s="34" t="s">
        <v>195</v>
      </c>
      <c r="C3" s="34" t="s">
        <v>196</v>
      </c>
      <c r="D3" s="35" t="s">
        <v>197</v>
      </c>
    </row>
    <row r="4" spans="1:4" ht="156.75">
      <c r="A4" s="34" t="s">
        <v>198</v>
      </c>
      <c r="B4" s="34" t="s">
        <v>199</v>
      </c>
      <c r="C4" s="34" t="s">
        <v>200</v>
      </c>
      <c r="D4" s="35" t="s">
        <v>201</v>
      </c>
    </row>
    <row r="5" spans="1:4" ht="42.75">
      <c r="A5" s="34" t="s">
        <v>202</v>
      </c>
      <c r="B5" s="34" t="s">
        <v>203</v>
      </c>
      <c r="C5" s="34" t="s">
        <v>204</v>
      </c>
      <c r="D5" s="35" t="s">
        <v>205</v>
      </c>
    </row>
    <row r="6" spans="1:4" ht="28.5">
      <c r="A6" s="34" t="s">
        <v>206</v>
      </c>
      <c r="B6" s="34" t="s">
        <v>207</v>
      </c>
      <c r="C6" s="34" t="s">
        <v>208</v>
      </c>
      <c r="D6" s="35" t="s">
        <v>209</v>
      </c>
    </row>
    <row r="7" spans="1:4" ht="14.25">
      <c r="A7" s="34" t="s">
        <v>210</v>
      </c>
      <c r="B7" s="34" t="s">
        <v>211</v>
      </c>
      <c r="C7" s="34" t="s">
        <v>212</v>
      </c>
      <c r="D7" s="35" t="s">
        <v>213</v>
      </c>
    </row>
    <row r="8" spans="1:4" ht="14.25">
      <c r="A8" s="34" t="s">
        <v>214</v>
      </c>
      <c r="B8" s="34" t="s">
        <v>215</v>
      </c>
      <c r="C8" s="34" t="s">
        <v>216</v>
      </c>
      <c r="D8" s="35" t="s">
        <v>217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Grace Carolina Lopez Realpe</dc:creator>
  <cp:keywords/>
  <dc:description/>
  <cp:lastModifiedBy>Brenda Estefania Maigua Tenelema</cp:lastModifiedBy>
  <cp:revision/>
  <dcterms:created xsi:type="dcterms:W3CDTF">2022-07-15T16:17:12Z</dcterms:created>
  <dcterms:modified xsi:type="dcterms:W3CDTF">2022-08-16T21:58:51Z</dcterms:modified>
  <cp:category/>
  <cp:contentStatus/>
</cp:coreProperties>
</file>